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بان\دی\"/>
    </mc:Choice>
  </mc:AlternateContent>
  <xr:revisionPtr revIDLastSave="0" documentId="13_ncr:1_{F50066E1-2444-4D57-8F94-45096A981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F13" i="14" l="1"/>
  <c r="F34" i="13"/>
  <c r="J34" i="13"/>
  <c r="D43" i="12"/>
  <c r="F43" i="12"/>
  <c r="H43" i="12"/>
  <c r="J43" i="12"/>
  <c r="L43" i="12"/>
  <c r="N43" i="12"/>
  <c r="P43" i="12"/>
  <c r="R43" i="12"/>
  <c r="D49" i="10"/>
  <c r="F49" i="10"/>
  <c r="H49" i="10"/>
  <c r="J49" i="10"/>
  <c r="L49" i="10"/>
  <c r="N49" i="10"/>
  <c r="P49" i="10"/>
  <c r="R49" i="10"/>
  <c r="D38" i="9"/>
  <c r="F38" i="9"/>
  <c r="H38" i="9"/>
  <c r="J38" i="9"/>
  <c r="L38" i="9"/>
  <c r="N38" i="9"/>
  <c r="P38" i="9"/>
  <c r="R38" i="9"/>
  <c r="P19" i="8"/>
  <c r="T19" i="8"/>
  <c r="F28" i="11"/>
  <c r="H28" i="11"/>
  <c r="J28" i="11"/>
  <c r="N28" i="11"/>
  <c r="P28" i="11"/>
  <c r="R28" i="11"/>
  <c r="T28" i="11"/>
  <c r="L28" i="11"/>
  <c r="V28" i="11"/>
  <c r="D28" i="11"/>
  <c r="J34" i="7"/>
  <c r="L34" i="7"/>
  <c r="N34" i="7"/>
  <c r="P34" i="7"/>
  <c r="R34" i="7"/>
  <c r="T34" i="7"/>
  <c r="D26" i="4"/>
  <c r="F26" i="4"/>
  <c r="H26" i="4"/>
  <c r="L26" i="4"/>
  <c r="L27" i="6"/>
  <c r="N27" i="6"/>
  <c r="P27" i="6"/>
  <c r="R27" i="6"/>
  <c r="P32" i="3"/>
  <c r="R32" i="3"/>
  <c r="T32" i="3"/>
  <c r="V32" i="3"/>
  <c r="X32" i="3"/>
  <c r="Z32" i="3"/>
  <c r="AB32" i="3"/>
  <c r="AD32" i="3"/>
  <c r="AH32" i="3"/>
  <c r="AJ32" i="3"/>
  <c r="E25" i="1"/>
  <c r="G25" i="1"/>
  <c r="I25" i="1"/>
  <c r="K25" i="1"/>
  <c r="M25" i="1"/>
  <c r="O25" i="1"/>
  <c r="Q25" i="1"/>
  <c r="S25" i="1"/>
  <c r="W25" i="1"/>
  <c r="Y25" i="1"/>
  <c r="D13" i="15"/>
  <c r="R19" i="8"/>
  <c r="D13" i="14"/>
  <c r="J19" i="8"/>
  <c r="L19" i="8"/>
  <c r="N19" i="8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5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AL16" i="3" l="1"/>
  <c r="AL20" i="3"/>
  <c r="AL24" i="3"/>
  <c r="AL28" i="3"/>
  <c r="AL19" i="3"/>
  <c r="AL17" i="3"/>
  <c r="AL21" i="3"/>
  <c r="AL25" i="3"/>
  <c r="AL29" i="3"/>
  <c r="AL23" i="3"/>
  <c r="AL14" i="3"/>
  <c r="AL18" i="3"/>
  <c r="AL22" i="3"/>
  <c r="AL26" i="3"/>
  <c r="AL30" i="3"/>
  <c r="AL15" i="3"/>
  <c r="AL27" i="3"/>
  <c r="AA14" i="1"/>
  <c r="AA18" i="1"/>
  <c r="AA22" i="1"/>
  <c r="AA17" i="1"/>
  <c r="AA15" i="1"/>
  <c r="AA19" i="1"/>
  <c r="AA23" i="1"/>
  <c r="AA21" i="1"/>
  <c r="AA12" i="1"/>
  <c r="AA16" i="1"/>
  <c r="AA20" i="1"/>
  <c r="AA13" i="1"/>
  <c r="T13" i="6"/>
  <c r="T17" i="6"/>
  <c r="T21" i="6"/>
  <c r="T25" i="6"/>
  <c r="T16" i="6"/>
  <c r="T14" i="6"/>
  <c r="T18" i="6"/>
  <c r="T22" i="6"/>
  <c r="T20" i="6"/>
  <c r="T11" i="6"/>
  <c r="T15" i="6"/>
  <c r="T19" i="6"/>
  <c r="T23" i="6"/>
  <c r="T12" i="6"/>
  <c r="T24" i="6"/>
  <c r="H12" i="15"/>
  <c r="T10" i="6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T27" i="6" l="1"/>
  <c r="AL32" i="3"/>
  <c r="AA25" i="1"/>
  <c r="H13" i="15"/>
  <c r="F13" i="15"/>
  <c r="AF14" i="5"/>
</calcChain>
</file>

<file path=xl/sharedStrings.xml><?xml version="1.0" encoding="utf-8"?>
<sst xmlns="http://schemas.openxmlformats.org/spreadsheetml/2006/main" count="1033" uniqueCount="270">
  <si>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</si>
  <si>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</si>
  <si>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</si>
  <si>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</si>
  <si>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</si>
  <si>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</si>
  <si>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</si>
  <si>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</si>
  <si>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</si>
  <si>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</si>
  <si>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</si>
  <si>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</si>
  <si>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</si>
  <si>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</si>
  <si>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</si>
  <si>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</si>
  <si>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</si>
  <si>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</si>
  <si>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</si>
  <si>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</si>
  <si>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</si>
  <si>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</si>
  <si>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</si>
  <si>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</si>
  <si>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</si>
  <si>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</si>
  <si>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</si>
  <si>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</si>
  <si>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</si>
  <si>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</si>
  <si>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</si>
  <si>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</si>
  <si>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</si>
  <si>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</si>
  <si>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</si>
  <si>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</si>
  <si>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</si>
  <si>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</si>
  <si>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</si>
  <si>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</si>
  <si>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</si>
  <si>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</si>
  <si>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</si>
  <si>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</si>
  <si>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</si>
  <si>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</si>
  <si>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</si>
  <si>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</si>
  <si>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</si>
  <si>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</si>
  <si>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</si>
  <si>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</si>
  <si>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</si>
  <si>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</si>
  <si>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</si>
  <si>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</si>
  <si>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</si>
  <si>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</si>
  <si>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</si>
  <si>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</si>
  <si>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</si>
  <si>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</si>
  <si>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</si>
  <si>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</si>
  <si>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</si>
  <si>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</si>
  <si>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</si>
  <si>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</si>
  <si>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</si>
  <si>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</si>
  <si>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</si>
  <si>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</si>
  <si>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</si>
  <si>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</si>
  <si>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</si>
  <si>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</si>
  <si>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</si>
  <si>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</si>
  <si>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</si>
  <si>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</si>
  <si>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</si>
  <si>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</si>
  <si>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</si>
  <si>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</si>
  <si>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</si>
  <si>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</si>
  <si>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</si>
  <si>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</si>
  <si>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</si>
  <si>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</si>
  <si>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</si>
  <si>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</si>
  <si>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</si>
  <si>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</si>
  <si>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</si>
  <si>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</si>
  <si>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</si>
  <si>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</si>
  <si>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</si>
  <si>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</si>
  <si>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</si>
  <si>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</si>
  <si>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</si>
  <si>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</si>
  <si>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</si>
  <si>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</si>
  <si>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</si>
  <si>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</si>
  <si>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</si>
  <si>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</si>
  <si>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</si>
  <si>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</si>
  <si>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</si>
  <si>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</si>
  <si>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</si>
  <si>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</si>
  <si>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</si>
  <si>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</si>
  <si>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</si>
  <si>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</si>
  <si>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</si>
  <si>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</si>
  <si>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</si>
  <si>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</si>
  <si>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</si>
  <si>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</si>
  <si>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</si>
  <si>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</si>
  <si>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</si>
  <si>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</si>
  <si>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</si>
  <si>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</si>
  <si>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</si>
  <si>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</si>
  <si>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</si>
  <si>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</si>
  <si>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</si>
  <si>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</si>
  <si>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</si>
  <si>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</si>
  <si>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</si>
  <si>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</si>
  <si>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</si>
  <si>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</si>
  <si>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</si>
  <si>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</si>
  <si>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</si>
  <si>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</si>
  <si>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</si>
  <si>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</si>
  <si>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</si>
  <si>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</si>
  <si>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</si>
  <si>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</si>
  <si>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</si>
  <si>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</si>
  <si>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</si>
  <si>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</si>
  <si>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</si>
  <si>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</si>
  <si>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</si>
  <si>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</si>
  <si>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</si>
  <si>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</si>
  <si>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</si>
  <si>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</si>
  <si>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</si>
  <si>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</si>
  <si>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</si>
  <si>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</si>
  <si>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</si>
  <si>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1399/11/21</t>
  </si>
  <si>
    <t>1402/08/07</t>
  </si>
  <si>
    <t>گام بانک اقتصاد نوین0205</t>
  </si>
  <si>
    <t>1400/04/14</t>
  </si>
  <si>
    <t>1403/09/12</t>
  </si>
  <si>
    <t>1403/07/23</t>
  </si>
  <si>
    <t>اسنادخزانه-م8بودجه99-020606</t>
  </si>
  <si>
    <t>مدیریت نوسانات NAV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</si>
  <si>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</si>
  <si>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</si>
  <si>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</si>
  <si>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</si>
  <si>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</si>
  <si>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</si>
  <si>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</si>
  <si>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</si>
  <si>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</si>
  <si>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</si>
  <si>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</si>
  <si>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</si>
  <si>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</si>
  <si>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</si>
  <si>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</si>
  <si>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</si>
  <si>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</si>
  <si>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</si>
  <si>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</si>
  <si>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</si>
  <si>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</si>
  <si>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</si>
  <si>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</si>
  <si>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</si>
  <si>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</si>
  <si>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</si>
  <si>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</si>
  <si>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</si>
  <si>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</si>
  <si>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</si>
  <si>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</si>
  <si>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1399/02/20</t>
  </si>
  <si>
    <t>1402/08/06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</si>
  <si>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</si>
  <si>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</si>
  <si>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</si>
  <si>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</si>
  <si>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</si>
  <si>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</si>
  <si>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</si>
  <si>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</si>
  <si>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</si>
  <si>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</si>
  <si>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</si>
  <si>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</si>
  <si>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</si>
  <si>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141.9967.1452725.1</t>
  </si>
  <si>
    <t>1402/04/30</t>
  </si>
  <si>
    <t>1402/04/14</t>
  </si>
  <si>
    <t>1402/04/10</t>
  </si>
  <si>
    <t>1402/04/27</t>
  </si>
  <si>
    <t>1402/04/29</t>
  </si>
  <si>
    <t>1403/08/21</t>
  </si>
  <si>
    <t>اسنادخزانه-م7بودجه99-020704</t>
  </si>
  <si>
    <t xml:space="preserve">141.1405.1452725.3 </t>
  </si>
  <si>
    <t>1403/06/26</t>
  </si>
  <si>
    <t>1399/01/27</t>
  </si>
  <si>
    <t>1402/09/06</t>
  </si>
  <si>
    <t>اسنادخزانه-م4بودجه00-030522</t>
  </si>
  <si>
    <t>گام بانک تجارت0206</t>
  </si>
  <si>
    <t xml:space="preserve">141.1405.1452725.4 </t>
  </si>
  <si>
    <t>141.333.1452725.1</t>
  </si>
  <si>
    <t>1402/07/27</t>
  </si>
  <si>
    <t xml:space="preserve"> 1402/07/30</t>
  </si>
  <si>
    <t>برای ماه منتهی به  1402/08/30</t>
  </si>
  <si>
    <t xml:space="preserve"> 1402/08/30</t>
  </si>
  <si>
    <t>از ابتدای سال مالی تا  1402/08/30</t>
  </si>
  <si>
    <t>پویا زرکان آق دره</t>
  </si>
  <si>
    <t>فولاد امیرکبیرکاشان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</si>
  <si>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</si>
  <si>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</si>
  <si>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</si>
  <si>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</si>
  <si>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</si>
  <si>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اسنادخزانه-م14بودجه99-021025</t>
  </si>
  <si>
    <t>1400/01/08</t>
  </si>
  <si>
    <t>1402/10/25</t>
  </si>
  <si>
    <t>1.56%</t>
  </si>
  <si>
    <t>1.37%</t>
  </si>
  <si>
    <t>1.55%</t>
  </si>
  <si>
    <t>1.07%</t>
  </si>
  <si>
    <t>1.66%</t>
  </si>
  <si>
    <t>1.44%</t>
  </si>
  <si>
    <t>1.58%</t>
  </si>
  <si>
    <t>1.22%</t>
  </si>
  <si>
    <t>1.25%</t>
  </si>
  <si>
    <t>1.30%</t>
  </si>
  <si>
    <t>1.31%</t>
  </si>
  <si>
    <t>0.00%</t>
  </si>
  <si>
    <t>1.03%</t>
  </si>
  <si>
    <t>1.35%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</si>
</sst>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19050</xdr:colOff>
      <xdr:row>33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DD1FB4-2184-91BD-B243-7016DF05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42550" y="0"/>
          <a:ext cx="7686675" cy="1030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>
      <selection activeCell="J5" sqref="J5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37"/>
  <sheetViews>
    <sheetView rightToLeft="1" view="pageBreakPreview" zoomScale="60" zoomScaleNormal="100" workbookViewId="0">
      <selection activeCell="J35" sqref="J35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0" t="s">
        <v>116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27" customHeight="1" x14ac:dyDescent="0.25">
      <c r="B3" s="150" t="s">
        <v>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27" customHeight="1" x14ac:dyDescent="0.25">
      <c r="B4" s="150" t="s">
        <v>243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9" t="s">
        <v>46</v>
      </c>
      <c r="C8" s="149" t="s">
        <v>46</v>
      </c>
      <c r="D8" s="149" t="s">
        <v>46</v>
      </c>
      <c r="E8" s="149" t="s">
        <v>46</v>
      </c>
      <c r="F8" s="149" t="s">
        <v>46</v>
      </c>
      <c r="G8" s="149" t="s">
        <v>46</v>
      </c>
      <c r="H8" s="149" t="s">
        <v>46</v>
      </c>
      <c r="J8" s="149" t="s">
        <v>47</v>
      </c>
      <c r="K8" s="149" t="s">
        <v>47</v>
      </c>
      <c r="L8" s="149" t="s">
        <v>47</v>
      </c>
      <c r="M8" s="149" t="s">
        <v>47</v>
      </c>
      <c r="N8" s="149" t="s">
        <v>47</v>
      </c>
      <c r="P8" s="149" t="s">
        <v>48</v>
      </c>
      <c r="Q8" s="149" t="s">
        <v>48</v>
      </c>
      <c r="R8" s="149" t="s">
        <v>48</v>
      </c>
      <c r="S8" s="149" t="s">
        <v>48</v>
      </c>
      <c r="T8" s="149" t="s">
        <v>48</v>
      </c>
    </row>
    <row r="9" spans="2:28" s="38" customFormat="1" ht="58.5" customHeight="1" x14ac:dyDescent="0.25">
      <c r="B9" s="152" t="s">
        <v>49</v>
      </c>
      <c r="C9" s="41"/>
      <c r="D9" s="152" t="s">
        <v>183</v>
      </c>
      <c r="E9" s="41"/>
      <c r="F9" s="152" t="s">
        <v>24</v>
      </c>
      <c r="G9" s="41"/>
      <c r="H9" s="152" t="s">
        <v>25</v>
      </c>
      <c r="J9" s="152" t="s">
        <v>50</v>
      </c>
      <c r="K9" s="41"/>
      <c r="L9" s="152" t="s">
        <v>51</v>
      </c>
      <c r="M9" s="41"/>
      <c r="N9" s="152" t="s">
        <v>52</v>
      </c>
      <c r="P9" s="152" t="s">
        <v>50</v>
      </c>
      <c r="Q9" s="41"/>
      <c r="R9" s="152" t="s">
        <v>51</v>
      </c>
      <c r="S9" s="41"/>
      <c r="T9" s="152" t="s">
        <v>52</v>
      </c>
    </row>
    <row r="10" spans="2:28" s="36" customFormat="1" ht="21.75" customHeight="1" x14ac:dyDescent="0.25">
      <c r="B10" s="36" t="s">
        <v>188</v>
      </c>
      <c r="D10" s="37">
        <v>10</v>
      </c>
      <c r="F10" s="36" t="s">
        <v>53</v>
      </c>
      <c r="H10" s="37">
        <v>22</v>
      </c>
      <c r="J10" s="39">
        <v>554794520</v>
      </c>
      <c r="K10" s="40"/>
      <c r="L10" s="39">
        <v>0</v>
      </c>
      <c r="M10" s="40"/>
      <c r="N10" s="39">
        <v>554794520</v>
      </c>
      <c r="O10" s="40"/>
      <c r="P10" s="39">
        <v>3762742981</v>
      </c>
      <c r="Q10" s="40"/>
      <c r="R10" s="39">
        <v>2047542</v>
      </c>
      <c r="S10" s="40"/>
      <c r="T10" s="39">
        <v>3760695439</v>
      </c>
    </row>
    <row r="11" spans="2:28" s="36" customFormat="1" ht="21.75" customHeight="1" x14ac:dyDescent="0.25">
      <c r="B11" s="36" t="s">
        <v>191</v>
      </c>
      <c r="D11" s="37">
        <v>18</v>
      </c>
      <c r="F11" s="36" t="s">
        <v>53</v>
      </c>
      <c r="H11" s="37">
        <v>22</v>
      </c>
      <c r="J11" s="39">
        <v>427398014</v>
      </c>
      <c r="K11" s="40"/>
      <c r="L11" s="39">
        <v>0</v>
      </c>
      <c r="M11" s="40"/>
      <c r="N11" s="39">
        <v>427398014</v>
      </c>
      <c r="O11" s="40"/>
      <c r="P11" s="39">
        <v>2783841074</v>
      </c>
      <c r="Q11" s="40"/>
      <c r="R11" s="39">
        <v>1681973</v>
      </c>
      <c r="S11" s="40"/>
      <c r="T11" s="39">
        <v>2782159101</v>
      </c>
    </row>
    <row r="12" spans="2:28" s="36" customFormat="1" ht="21.75" customHeight="1" x14ac:dyDescent="0.25">
      <c r="B12" s="36" t="s">
        <v>191</v>
      </c>
      <c r="D12" s="37">
        <v>20</v>
      </c>
      <c r="F12" s="36" t="s">
        <v>53</v>
      </c>
      <c r="H12" s="37">
        <v>22</v>
      </c>
      <c r="J12" s="39">
        <v>332876794</v>
      </c>
      <c r="K12" s="40"/>
      <c r="L12" s="39">
        <v>0</v>
      </c>
      <c r="M12" s="40"/>
      <c r="N12" s="39">
        <v>332876794</v>
      </c>
      <c r="O12" s="40"/>
      <c r="P12" s="39">
        <v>2088685832</v>
      </c>
      <c r="Q12" s="40"/>
      <c r="R12" s="39">
        <v>1184594</v>
      </c>
      <c r="S12" s="40"/>
      <c r="T12" s="39">
        <v>2087501238</v>
      </c>
    </row>
    <row r="13" spans="2:28" s="36" customFormat="1" ht="21.75" customHeight="1" x14ac:dyDescent="0.25">
      <c r="B13" s="36" t="s">
        <v>221</v>
      </c>
      <c r="D13" s="37">
        <v>12</v>
      </c>
      <c r="F13" s="36" t="s">
        <v>53</v>
      </c>
      <c r="H13" s="37">
        <v>23</v>
      </c>
      <c r="J13" s="39">
        <v>21369873</v>
      </c>
      <c r="K13" s="40"/>
      <c r="L13" s="39">
        <v>-240568</v>
      </c>
      <c r="M13" s="40"/>
      <c r="N13" s="39">
        <v>21610441</v>
      </c>
      <c r="O13" s="40"/>
      <c r="P13" s="39">
        <v>1923287670</v>
      </c>
      <c r="Q13" s="40"/>
      <c r="R13" s="39">
        <v>0</v>
      </c>
      <c r="S13" s="40"/>
      <c r="T13" s="39">
        <v>1923287670</v>
      </c>
    </row>
    <row r="14" spans="2:28" s="36" customFormat="1" ht="21.75" customHeight="1" x14ac:dyDescent="0.25">
      <c r="B14" s="36" t="s">
        <v>188</v>
      </c>
      <c r="D14" s="37">
        <v>13</v>
      </c>
      <c r="F14" s="36" t="s">
        <v>53</v>
      </c>
      <c r="H14" s="37">
        <v>22</v>
      </c>
      <c r="J14" s="39">
        <v>205479451</v>
      </c>
      <c r="K14" s="40"/>
      <c r="L14" s="39">
        <v>0</v>
      </c>
      <c r="M14" s="40"/>
      <c r="N14" s="39">
        <v>205479451</v>
      </c>
      <c r="O14" s="40"/>
      <c r="P14" s="39">
        <v>1375616427</v>
      </c>
      <c r="Q14" s="40"/>
      <c r="R14" s="39">
        <v>843501</v>
      </c>
      <c r="S14" s="40"/>
      <c r="T14" s="39">
        <v>1374772926</v>
      </c>
    </row>
    <row r="15" spans="2:28" s="36" customFormat="1" ht="21.75" customHeight="1" x14ac:dyDescent="0.25">
      <c r="B15" s="36" t="s">
        <v>221</v>
      </c>
      <c r="D15" s="37">
        <v>27</v>
      </c>
      <c r="F15" s="36" t="s">
        <v>53</v>
      </c>
      <c r="H15" s="37">
        <v>23</v>
      </c>
      <c r="J15" s="39">
        <v>824999999</v>
      </c>
      <c r="K15" s="40"/>
      <c r="L15" s="39">
        <v>395310</v>
      </c>
      <c r="M15" s="40"/>
      <c r="N15" s="39">
        <v>824604689</v>
      </c>
      <c r="O15" s="40"/>
      <c r="P15" s="39">
        <v>895890407</v>
      </c>
      <c r="Q15" s="40"/>
      <c r="R15" s="39">
        <v>1581241</v>
      </c>
      <c r="S15" s="40"/>
      <c r="T15" s="39">
        <v>894309166</v>
      </c>
    </row>
    <row r="16" spans="2:28" s="36" customFormat="1" ht="21.75" customHeight="1" x14ac:dyDescent="0.25">
      <c r="B16" s="36" t="s">
        <v>188</v>
      </c>
      <c r="D16" s="37">
        <v>9</v>
      </c>
      <c r="F16" s="36" t="s">
        <v>53</v>
      </c>
      <c r="H16" s="37">
        <v>22</v>
      </c>
      <c r="J16" s="39">
        <v>0</v>
      </c>
      <c r="K16" s="40"/>
      <c r="L16" s="39">
        <v>0</v>
      </c>
      <c r="M16" s="40"/>
      <c r="N16" s="39">
        <v>0</v>
      </c>
      <c r="O16" s="40"/>
      <c r="P16" s="39">
        <v>657534248</v>
      </c>
      <c r="Q16" s="40"/>
      <c r="R16" s="39">
        <v>0</v>
      </c>
      <c r="S16" s="40"/>
      <c r="T16" s="39">
        <v>657534248</v>
      </c>
    </row>
    <row r="17" spans="2:20" s="36" customFormat="1" ht="21.75" customHeight="1" x14ac:dyDescent="0.25">
      <c r="B17" s="36" t="s">
        <v>221</v>
      </c>
      <c r="D17" s="37">
        <v>17</v>
      </c>
      <c r="F17" s="36" t="s">
        <v>53</v>
      </c>
      <c r="H17" s="37">
        <v>23</v>
      </c>
      <c r="J17" s="39">
        <v>0</v>
      </c>
      <c r="K17" s="40"/>
      <c r="L17" s="39">
        <v>0</v>
      </c>
      <c r="M17" s="40"/>
      <c r="N17" s="39">
        <v>0</v>
      </c>
      <c r="O17" s="40"/>
      <c r="P17" s="39">
        <v>275342446</v>
      </c>
      <c r="Q17" s="40"/>
      <c r="R17" s="39">
        <v>87113</v>
      </c>
      <c r="S17" s="40"/>
      <c r="T17" s="39">
        <v>275255333</v>
      </c>
    </row>
    <row r="18" spans="2:20" s="36" customFormat="1" ht="21.75" customHeight="1" x14ac:dyDescent="0.25">
      <c r="B18" s="36" t="s">
        <v>141</v>
      </c>
      <c r="D18" s="37" t="s">
        <v>53</v>
      </c>
      <c r="F18" s="36" t="s">
        <v>143</v>
      </c>
      <c r="H18" s="37">
        <v>18</v>
      </c>
      <c r="J18" s="39">
        <v>33695630</v>
      </c>
      <c r="K18" s="40"/>
      <c r="L18" s="39" t="s">
        <v>53</v>
      </c>
      <c r="M18" s="40"/>
      <c r="N18" s="39">
        <v>33695630</v>
      </c>
      <c r="O18" s="40"/>
      <c r="P18" s="39">
        <v>270925302</v>
      </c>
      <c r="Q18" s="40"/>
      <c r="R18" s="39" t="s">
        <v>53</v>
      </c>
      <c r="S18" s="40"/>
      <c r="T18" s="39">
        <v>270925302</v>
      </c>
    </row>
    <row r="19" spans="2:20" s="36" customFormat="1" ht="21.75" customHeight="1" x14ac:dyDescent="0.25">
      <c r="B19" s="36" t="s">
        <v>221</v>
      </c>
      <c r="D19" s="37">
        <v>13</v>
      </c>
      <c r="F19" s="36" t="s">
        <v>53</v>
      </c>
      <c r="H19" s="37">
        <v>23</v>
      </c>
      <c r="J19" s="39">
        <v>0</v>
      </c>
      <c r="K19" s="40"/>
      <c r="L19" s="39">
        <v>-111305</v>
      </c>
      <c r="M19" s="40"/>
      <c r="N19" s="39">
        <v>111305</v>
      </c>
      <c r="O19" s="40"/>
      <c r="P19" s="39">
        <v>267177982</v>
      </c>
      <c r="Q19" s="40"/>
      <c r="R19" s="39">
        <v>154044</v>
      </c>
      <c r="S19" s="40"/>
      <c r="T19" s="39">
        <v>267023938</v>
      </c>
    </row>
    <row r="20" spans="2:20" s="36" customFormat="1" ht="21.75" customHeight="1" x14ac:dyDescent="0.25">
      <c r="B20" s="36" t="s">
        <v>248</v>
      </c>
      <c r="D20" s="37" t="s">
        <v>53</v>
      </c>
      <c r="F20" s="36" t="s">
        <v>250</v>
      </c>
      <c r="H20" s="37">
        <v>21</v>
      </c>
      <c r="J20" s="39">
        <v>94071954</v>
      </c>
      <c r="K20" s="40"/>
      <c r="L20" s="39" t="s">
        <v>53</v>
      </c>
      <c r="M20" s="40"/>
      <c r="N20" s="39">
        <v>94071954</v>
      </c>
      <c r="O20" s="40"/>
      <c r="P20" s="39">
        <v>94071954</v>
      </c>
      <c r="Q20" s="40"/>
      <c r="R20" s="39" t="s">
        <v>53</v>
      </c>
      <c r="S20" s="40"/>
      <c r="T20" s="39">
        <v>94071954</v>
      </c>
    </row>
    <row r="21" spans="2:20" s="36" customFormat="1" ht="21.75" customHeight="1" x14ac:dyDescent="0.25">
      <c r="B21" s="36" t="s">
        <v>221</v>
      </c>
      <c r="D21" s="37">
        <v>4</v>
      </c>
      <c r="F21" s="36" t="s">
        <v>53</v>
      </c>
      <c r="H21" s="37">
        <v>23</v>
      </c>
      <c r="J21" s="39">
        <v>0</v>
      </c>
      <c r="K21" s="40"/>
      <c r="L21" s="39">
        <v>0</v>
      </c>
      <c r="M21" s="40"/>
      <c r="N21" s="39">
        <v>0</v>
      </c>
      <c r="O21" s="40"/>
      <c r="P21" s="39">
        <v>83493126</v>
      </c>
      <c r="Q21" s="40"/>
      <c r="R21" s="39">
        <v>23937</v>
      </c>
      <c r="S21" s="40"/>
      <c r="T21" s="39">
        <v>83469189</v>
      </c>
    </row>
    <row r="22" spans="2:20" s="36" customFormat="1" ht="21.75" customHeight="1" x14ac:dyDescent="0.25">
      <c r="B22" s="36" t="s">
        <v>151</v>
      </c>
      <c r="D22" s="37">
        <v>9</v>
      </c>
      <c r="F22" s="36" t="s">
        <v>53</v>
      </c>
      <c r="H22" s="37">
        <v>0</v>
      </c>
      <c r="J22" s="39">
        <v>2521905</v>
      </c>
      <c r="K22" s="40"/>
      <c r="L22" s="39">
        <v>0</v>
      </c>
      <c r="M22" s="40"/>
      <c r="N22" s="39">
        <v>2521905</v>
      </c>
      <c r="O22" s="40"/>
      <c r="P22" s="39">
        <v>15222166</v>
      </c>
      <c r="Q22" s="40"/>
      <c r="R22" s="39">
        <v>0</v>
      </c>
      <c r="S22" s="40"/>
      <c r="T22" s="39">
        <v>15222166</v>
      </c>
    </row>
    <row r="23" spans="2:20" s="36" customFormat="1" ht="21.75" customHeight="1" x14ac:dyDescent="0.25">
      <c r="B23" s="36" t="s">
        <v>191</v>
      </c>
      <c r="D23" s="37">
        <v>18</v>
      </c>
      <c r="F23" s="36" t="s">
        <v>53</v>
      </c>
      <c r="H23" s="37">
        <v>0</v>
      </c>
      <c r="J23" s="39">
        <v>3986</v>
      </c>
      <c r="K23" s="40"/>
      <c r="L23" s="39">
        <v>0</v>
      </c>
      <c r="M23" s="40"/>
      <c r="N23" s="39">
        <v>3986</v>
      </c>
      <c r="O23" s="40"/>
      <c r="P23" s="39">
        <v>655253</v>
      </c>
      <c r="Q23" s="40"/>
      <c r="R23" s="39">
        <v>0</v>
      </c>
      <c r="S23" s="40"/>
      <c r="T23" s="39">
        <v>655253</v>
      </c>
    </row>
    <row r="24" spans="2:20" s="36" customFormat="1" ht="21.75" customHeight="1" x14ac:dyDescent="0.25">
      <c r="B24" s="36" t="s">
        <v>144</v>
      </c>
      <c r="D24" s="37" t="s">
        <v>53</v>
      </c>
      <c r="F24" s="36" t="s">
        <v>145</v>
      </c>
      <c r="H24" s="37">
        <v>18</v>
      </c>
      <c r="J24" s="39">
        <v>74527</v>
      </c>
      <c r="K24" s="40"/>
      <c r="L24" s="39" t="s">
        <v>53</v>
      </c>
      <c r="M24" s="40"/>
      <c r="N24" s="39">
        <v>74527</v>
      </c>
      <c r="O24" s="40"/>
      <c r="P24" s="39">
        <v>606838</v>
      </c>
      <c r="Q24" s="40"/>
      <c r="R24" s="39" t="s">
        <v>53</v>
      </c>
      <c r="S24" s="40"/>
      <c r="T24" s="39">
        <v>606838</v>
      </c>
    </row>
    <row r="25" spans="2:20" s="36" customFormat="1" ht="21.75" customHeight="1" x14ac:dyDescent="0.25">
      <c r="B25" s="36" t="s">
        <v>99</v>
      </c>
      <c r="D25" s="37">
        <v>30</v>
      </c>
      <c r="F25" s="36" t="s">
        <v>53</v>
      </c>
      <c r="H25" s="37">
        <v>0</v>
      </c>
      <c r="J25" s="39">
        <v>0</v>
      </c>
      <c r="K25" s="40"/>
      <c r="L25" s="39">
        <v>0</v>
      </c>
      <c r="M25" s="40"/>
      <c r="N25" s="39">
        <v>0</v>
      </c>
      <c r="O25" s="40"/>
      <c r="P25" s="39">
        <v>458850</v>
      </c>
      <c r="Q25" s="40"/>
      <c r="R25" s="39">
        <v>0</v>
      </c>
      <c r="S25" s="40"/>
      <c r="T25" s="39">
        <v>458850</v>
      </c>
    </row>
    <row r="26" spans="2:20" s="36" customFormat="1" ht="21.75" customHeight="1" x14ac:dyDescent="0.25">
      <c r="B26" s="36" t="s">
        <v>103</v>
      </c>
      <c r="D26" s="37">
        <v>16</v>
      </c>
      <c r="F26" s="36" t="s">
        <v>53</v>
      </c>
      <c r="H26" s="37">
        <v>0</v>
      </c>
      <c r="J26" s="39">
        <v>33301</v>
      </c>
      <c r="K26" s="40"/>
      <c r="L26" s="39">
        <v>0</v>
      </c>
      <c r="M26" s="40"/>
      <c r="N26" s="39">
        <v>33301</v>
      </c>
      <c r="O26" s="40"/>
      <c r="P26" s="39">
        <v>315741</v>
      </c>
      <c r="Q26" s="40"/>
      <c r="R26" s="39">
        <v>0</v>
      </c>
      <c r="S26" s="40"/>
      <c r="T26" s="39">
        <v>315741</v>
      </c>
    </row>
    <row r="27" spans="2:20" s="36" customFormat="1" ht="21.75" customHeight="1" x14ac:dyDescent="0.25">
      <c r="B27" s="36" t="s">
        <v>102</v>
      </c>
      <c r="D27" s="37">
        <v>3</v>
      </c>
      <c r="F27" s="36" t="s">
        <v>53</v>
      </c>
      <c r="H27" s="37">
        <v>0</v>
      </c>
      <c r="J27" s="39">
        <v>34151</v>
      </c>
      <c r="K27" s="40"/>
      <c r="L27" s="39">
        <v>0</v>
      </c>
      <c r="M27" s="40"/>
      <c r="N27" s="39">
        <v>34151</v>
      </c>
      <c r="O27" s="40"/>
      <c r="P27" s="39">
        <v>285807</v>
      </c>
      <c r="Q27" s="40"/>
      <c r="R27" s="39">
        <v>0</v>
      </c>
      <c r="S27" s="40"/>
      <c r="T27" s="39">
        <v>285807</v>
      </c>
    </row>
    <row r="28" spans="2:20" s="36" customFormat="1" ht="21.75" customHeight="1" x14ac:dyDescent="0.25">
      <c r="B28" s="36" t="s">
        <v>188</v>
      </c>
      <c r="D28" s="37">
        <v>9</v>
      </c>
      <c r="F28" s="36" t="s">
        <v>53</v>
      </c>
      <c r="H28" s="37">
        <v>0</v>
      </c>
      <c r="J28" s="39">
        <v>3381</v>
      </c>
      <c r="K28" s="40"/>
      <c r="L28" s="39">
        <v>0</v>
      </c>
      <c r="M28" s="40"/>
      <c r="N28" s="39">
        <v>3381</v>
      </c>
      <c r="O28" s="40"/>
      <c r="P28" s="39">
        <v>254045</v>
      </c>
      <c r="Q28" s="40"/>
      <c r="R28" s="39">
        <v>0</v>
      </c>
      <c r="S28" s="40"/>
      <c r="T28" s="39">
        <v>254045</v>
      </c>
    </row>
    <row r="29" spans="2:20" s="36" customFormat="1" ht="21.75" customHeight="1" x14ac:dyDescent="0.25">
      <c r="B29" s="36" t="s">
        <v>221</v>
      </c>
      <c r="D29" s="37">
        <v>12</v>
      </c>
      <c r="F29" s="36" t="s">
        <v>53</v>
      </c>
      <c r="H29" s="37">
        <v>0</v>
      </c>
      <c r="J29" s="39">
        <v>3903</v>
      </c>
      <c r="K29" s="40"/>
      <c r="L29" s="39">
        <v>0</v>
      </c>
      <c r="M29" s="40"/>
      <c r="N29" s="39">
        <v>3903</v>
      </c>
      <c r="O29" s="40"/>
      <c r="P29" s="39">
        <v>98184</v>
      </c>
      <c r="Q29" s="40"/>
      <c r="R29" s="39">
        <v>0</v>
      </c>
      <c r="S29" s="40"/>
      <c r="T29" s="39">
        <v>98184</v>
      </c>
    </row>
    <row r="30" spans="2:20" s="36" customFormat="1" ht="21.75" customHeight="1" x14ac:dyDescent="0.25">
      <c r="B30" s="36" t="s">
        <v>99</v>
      </c>
      <c r="D30" s="37">
        <v>19</v>
      </c>
      <c r="F30" s="36" t="s">
        <v>53</v>
      </c>
      <c r="H30" s="37">
        <v>18</v>
      </c>
      <c r="J30" s="39">
        <v>0</v>
      </c>
      <c r="K30" s="40"/>
      <c r="L30" s="39">
        <v>-13</v>
      </c>
      <c r="M30" s="40"/>
      <c r="N30" s="39">
        <v>13</v>
      </c>
      <c r="O30" s="40"/>
      <c r="P30" s="39">
        <v>80380</v>
      </c>
      <c r="Q30" s="40"/>
      <c r="R30" s="39">
        <v>0</v>
      </c>
      <c r="S30" s="40"/>
      <c r="T30" s="39">
        <v>80380</v>
      </c>
    </row>
    <row r="31" spans="2:20" s="36" customFormat="1" ht="21.75" customHeight="1" x14ac:dyDescent="0.25">
      <c r="B31" s="36" t="s">
        <v>131</v>
      </c>
      <c r="D31" s="37">
        <v>24</v>
      </c>
      <c r="F31" s="36" t="s">
        <v>53</v>
      </c>
      <c r="H31" s="37">
        <v>0</v>
      </c>
      <c r="J31" s="39">
        <v>1343</v>
      </c>
      <c r="K31" s="40"/>
      <c r="L31" s="39">
        <v>0</v>
      </c>
      <c r="M31" s="40"/>
      <c r="N31" s="39">
        <v>1343</v>
      </c>
      <c r="O31" s="40"/>
      <c r="P31" s="39">
        <v>38601</v>
      </c>
      <c r="Q31" s="40"/>
      <c r="R31" s="39">
        <v>0</v>
      </c>
      <c r="S31" s="40"/>
      <c r="T31" s="39">
        <v>38601</v>
      </c>
    </row>
    <row r="32" spans="2:20" s="36" customFormat="1" ht="21.75" customHeight="1" x14ac:dyDescent="0.25">
      <c r="B32" s="36" t="s">
        <v>154</v>
      </c>
      <c r="D32" s="37">
        <v>9</v>
      </c>
      <c r="F32" s="36" t="s">
        <v>53</v>
      </c>
      <c r="H32" s="37">
        <v>0</v>
      </c>
      <c r="J32" s="39">
        <v>1991</v>
      </c>
      <c r="K32" s="40"/>
      <c r="L32" s="39">
        <v>0</v>
      </c>
      <c r="M32" s="40"/>
      <c r="N32" s="39">
        <v>1991</v>
      </c>
      <c r="O32" s="40"/>
      <c r="P32" s="39">
        <v>16452</v>
      </c>
      <c r="Q32" s="40"/>
      <c r="R32" s="39">
        <v>0</v>
      </c>
      <c r="S32" s="40"/>
      <c r="T32" s="39">
        <v>16452</v>
      </c>
    </row>
    <row r="33" spans="2:20" s="36" customFormat="1" ht="21.75" customHeight="1" x14ac:dyDescent="0.25">
      <c r="B33" s="36" t="s">
        <v>123</v>
      </c>
      <c r="D33" s="37">
        <v>15</v>
      </c>
      <c r="F33" s="36" t="s">
        <v>53</v>
      </c>
      <c r="H33" s="37">
        <v>0</v>
      </c>
      <c r="J33" s="39">
        <v>2183</v>
      </c>
      <c r="K33" s="40"/>
      <c r="L33" s="39">
        <v>0</v>
      </c>
      <c r="M33" s="40"/>
      <c r="N33" s="39">
        <v>2183</v>
      </c>
      <c r="O33" s="40"/>
      <c r="P33" s="39">
        <v>13866</v>
      </c>
      <c r="Q33" s="40"/>
      <c r="R33" s="39">
        <v>0</v>
      </c>
      <c r="S33" s="40"/>
      <c r="T33" s="39">
        <v>13866</v>
      </c>
    </row>
    <row r="34" spans="2:20" s="36" customFormat="1" ht="21.75" customHeight="1" thickBot="1" x14ac:dyDescent="0.3">
      <c r="B34" s="151" t="s">
        <v>80</v>
      </c>
      <c r="C34" s="151"/>
      <c r="D34" s="151"/>
      <c r="E34" s="151"/>
      <c r="F34" s="151"/>
      <c r="G34" s="151"/>
      <c r="H34" s="151"/>
      <c r="J34" s="43">
        <f>SUM(J10:J33)</f>
        <v>2497366906</v>
      </c>
      <c r="L34" s="43">
        <f>SUM(L10:L33)</f>
        <v>43424</v>
      </c>
      <c r="N34" s="43">
        <f>SUM(N10:N33)</f>
        <v>2497323482</v>
      </c>
      <c r="P34" s="43">
        <f>SUM(P10:P33)</f>
        <v>14496655632</v>
      </c>
      <c r="R34" s="43">
        <f>SUM(R10:R33)</f>
        <v>7603945</v>
      </c>
      <c r="T34" s="43">
        <f>SUM(T10:T33)</f>
        <v>14489051687</v>
      </c>
    </row>
    <row r="35" spans="2:20" ht="21.75" customHeight="1" thickTop="1" x14ac:dyDescent="0.25"/>
    <row r="37" spans="2:20" ht="21.75" customHeight="1" x14ac:dyDescent="0.25">
      <c r="J37" s="64">
        <v>9</v>
      </c>
    </row>
  </sheetData>
  <sortState xmlns:xlrd2="http://schemas.microsoft.com/office/spreadsheetml/2017/richdata2" ref="B10:T33">
    <sortCondition descending="1" ref="T10:T33"/>
  </sortState>
  <mergeCells count="17">
    <mergeCell ref="H9"/>
    <mergeCell ref="B8:H8"/>
    <mergeCell ref="B2:T2"/>
    <mergeCell ref="B3:T3"/>
    <mergeCell ref="B4:T4"/>
    <mergeCell ref="B34:H3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2" right="0.2" top="0" bottom="0" header="0" footer="0"/>
  <pageSetup paperSize="9" scale="68" orientation="landscape" r:id="rId1"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0"/>
  <sheetViews>
    <sheetView rightToLeft="1" view="pageBreakPreview" zoomScale="60" zoomScaleNormal="60" workbookViewId="0">
      <selection activeCell="F29" sqref="F29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4" t="s">
        <v>116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33" x14ac:dyDescent="0.55000000000000004">
      <c r="B3" s="134" t="s">
        <v>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33" x14ac:dyDescent="0.55000000000000004">
      <c r="B4" s="134" t="s">
        <v>243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166</v>
      </c>
      <c r="D10" s="29">
        <v>0</v>
      </c>
      <c r="F10" s="29">
        <v>1501612</v>
      </c>
      <c r="H10" s="29">
        <v>0</v>
      </c>
      <c r="J10" s="29">
        <v>1501612</v>
      </c>
      <c r="L10" s="51">
        <v>2.9999999999999997E-4</v>
      </c>
      <c r="N10" s="29">
        <v>592125000</v>
      </c>
      <c r="P10" s="29">
        <v>4640523</v>
      </c>
      <c r="R10" s="29">
        <v>1330333077</v>
      </c>
      <c r="T10" s="29">
        <v>1927098600</v>
      </c>
      <c r="V10" s="51">
        <v>4.2200000000000001E-2</v>
      </c>
    </row>
    <row r="11" spans="2:28" x14ac:dyDescent="0.55000000000000004">
      <c r="B11" s="4" t="s">
        <v>140</v>
      </c>
      <c r="D11" s="29">
        <v>0</v>
      </c>
      <c r="F11" s="29">
        <v>0</v>
      </c>
      <c r="H11" s="29">
        <v>0</v>
      </c>
      <c r="J11" s="29">
        <v>0</v>
      </c>
      <c r="L11" s="51">
        <v>0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3.8899999999999997E-2</v>
      </c>
      <c r="Z11" s="51"/>
    </row>
    <row r="12" spans="2:28" x14ac:dyDescent="0.55000000000000004">
      <c r="B12" s="4" t="s">
        <v>165</v>
      </c>
      <c r="D12" s="29">
        <v>0</v>
      </c>
      <c r="F12" s="29">
        <v>0</v>
      </c>
      <c r="H12" s="29">
        <v>0</v>
      </c>
      <c r="J12" s="29">
        <v>0</v>
      </c>
      <c r="L12" s="51">
        <v>0</v>
      </c>
      <c r="N12" s="29">
        <v>0</v>
      </c>
      <c r="P12" s="29">
        <v>0</v>
      </c>
      <c r="R12" s="29">
        <v>969198874</v>
      </c>
      <c r="T12" s="29">
        <v>969198874</v>
      </c>
      <c r="V12" s="51">
        <v>2.12E-2</v>
      </c>
      <c r="Z12" s="51"/>
    </row>
    <row r="13" spans="2:28" x14ac:dyDescent="0.55000000000000004">
      <c r="B13" s="4" t="s">
        <v>118</v>
      </c>
      <c r="D13" s="29">
        <v>0</v>
      </c>
      <c r="F13" s="29">
        <v>-83392543</v>
      </c>
      <c r="H13" s="29">
        <v>0</v>
      </c>
      <c r="J13" s="29">
        <v>-83392543</v>
      </c>
      <c r="L13" s="51">
        <v>-1.54E-2</v>
      </c>
      <c r="N13" s="29">
        <v>667200000</v>
      </c>
      <c r="P13" s="29">
        <v>-152886327</v>
      </c>
      <c r="R13" s="29">
        <v>190072535</v>
      </c>
      <c r="T13" s="29">
        <v>704386208</v>
      </c>
      <c r="V13" s="51">
        <v>1.54E-2</v>
      </c>
      <c r="Z13" s="51"/>
    </row>
    <row r="14" spans="2:28" x14ac:dyDescent="0.55000000000000004">
      <c r="B14" s="4" t="s">
        <v>136</v>
      </c>
      <c r="D14" s="29">
        <v>0</v>
      </c>
      <c r="F14" s="29">
        <v>-118888380</v>
      </c>
      <c r="H14" s="29">
        <v>0</v>
      </c>
      <c r="J14" s="29">
        <v>-118888380</v>
      </c>
      <c r="L14" s="51">
        <v>-2.1999999999999999E-2</v>
      </c>
      <c r="N14" s="29">
        <v>379184000</v>
      </c>
      <c r="P14" s="29">
        <v>-346327021</v>
      </c>
      <c r="R14" s="29">
        <v>506028740</v>
      </c>
      <c r="T14" s="29">
        <v>538885719</v>
      </c>
      <c r="V14" s="51">
        <v>1.18E-2</v>
      </c>
      <c r="Z14" s="51"/>
    </row>
    <row r="15" spans="2:28" x14ac:dyDescent="0.55000000000000004">
      <c r="B15" s="4" t="s">
        <v>13</v>
      </c>
      <c r="D15" s="29">
        <v>0</v>
      </c>
      <c r="F15" s="29">
        <v>0</v>
      </c>
      <c r="H15" s="29">
        <v>0</v>
      </c>
      <c r="J15" s="29">
        <v>0</v>
      </c>
      <c r="L15" s="51">
        <v>0</v>
      </c>
      <c r="N15" s="29">
        <v>674000000</v>
      </c>
      <c r="P15" s="29">
        <v>0</v>
      </c>
      <c r="R15" s="29">
        <v>-253072014</v>
      </c>
      <c r="T15" s="29">
        <v>420927986</v>
      </c>
      <c r="V15" s="51">
        <v>9.1999999999999998E-3</v>
      </c>
      <c r="Z15" s="51"/>
    </row>
    <row r="16" spans="2:28" x14ac:dyDescent="0.55000000000000004">
      <c r="B16" s="4" t="s">
        <v>179</v>
      </c>
      <c r="D16" s="29">
        <v>0</v>
      </c>
      <c r="F16" s="29">
        <v>116915599</v>
      </c>
      <c r="H16" s="29">
        <v>0</v>
      </c>
      <c r="J16" s="29">
        <v>116915599</v>
      </c>
      <c r="L16" s="51">
        <v>2.1600000000000001E-2</v>
      </c>
      <c r="N16" s="29">
        <v>0</v>
      </c>
      <c r="P16" s="29">
        <v>-87834820</v>
      </c>
      <c r="R16" s="29">
        <v>418474152</v>
      </c>
      <c r="T16" s="29">
        <v>330639332</v>
      </c>
      <c r="V16" s="51">
        <v>7.1999999999999998E-3</v>
      </c>
      <c r="Z16" s="51"/>
    </row>
    <row r="17" spans="2:26" x14ac:dyDescent="0.55000000000000004">
      <c r="B17" s="4" t="s">
        <v>219</v>
      </c>
      <c r="D17" s="29">
        <v>0</v>
      </c>
      <c r="F17" s="29">
        <v>-92248635</v>
      </c>
      <c r="H17" s="29">
        <v>0</v>
      </c>
      <c r="J17" s="29">
        <v>-92248635</v>
      </c>
      <c r="L17" s="51">
        <v>-1.7000000000000001E-2</v>
      </c>
      <c r="N17" s="29">
        <v>696006000</v>
      </c>
      <c r="P17" s="29">
        <v>-683632759</v>
      </c>
      <c r="R17" s="29">
        <v>0</v>
      </c>
      <c r="T17" s="29">
        <v>12373241</v>
      </c>
      <c r="V17" s="51">
        <v>2.9999999999999997E-4</v>
      </c>
      <c r="Z17" s="51"/>
    </row>
    <row r="18" spans="2:26" x14ac:dyDescent="0.55000000000000004">
      <c r="B18" s="4" t="s">
        <v>167</v>
      </c>
      <c r="D18" s="29">
        <v>0</v>
      </c>
      <c r="F18" s="29">
        <v>0</v>
      </c>
      <c r="H18" s="29">
        <v>0</v>
      </c>
      <c r="J18" s="29">
        <v>0</v>
      </c>
      <c r="L18" s="51">
        <v>0</v>
      </c>
      <c r="N18" s="29">
        <v>0</v>
      </c>
      <c r="P18" s="29">
        <v>0</v>
      </c>
      <c r="R18" s="29">
        <v>8680644</v>
      </c>
      <c r="T18" s="29">
        <v>8680644</v>
      </c>
      <c r="V18" s="51">
        <v>2.0000000000000001E-4</v>
      </c>
      <c r="Z18" s="51"/>
    </row>
    <row r="19" spans="2:26" x14ac:dyDescent="0.55000000000000004">
      <c r="B19" s="4" t="s">
        <v>185</v>
      </c>
      <c r="D19" s="29">
        <v>0</v>
      </c>
      <c r="F19" s="29">
        <v>0</v>
      </c>
      <c r="H19" s="29">
        <v>0</v>
      </c>
      <c r="J19" s="29">
        <v>0</v>
      </c>
      <c r="L19" s="51">
        <v>0</v>
      </c>
      <c r="N19" s="29">
        <v>53960</v>
      </c>
      <c r="P19" s="29">
        <v>0</v>
      </c>
      <c r="R19" s="29">
        <v>257592</v>
      </c>
      <c r="T19" s="29">
        <v>311552</v>
      </c>
      <c r="V19" s="51">
        <v>0</v>
      </c>
      <c r="Z19" s="51"/>
    </row>
    <row r="20" spans="2:26" x14ac:dyDescent="0.55000000000000004">
      <c r="B20" s="4" t="s">
        <v>247</v>
      </c>
      <c r="D20" s="29">
        <v>0</v>
      </c>
      <c r="F20" s="29">
        <v>-2725408</v>
      </c>
      <c r="H20" s="29">
        <v>0</v>
      </c>
      <c r="J20" s="29">
        <v>-2725408</v>
      </c>
      <c r="L20" s="51">
        <v>-5.0000000000000001E-4</v>
      </c>
      <c r="N20" s="29">
        <v>0</v>
      </c>
      <c r="P20" s="29">
        <v>-2725408</v>
      </c>
      <c r="R20" s="29">
        <v>0</v>
      </c>
      <c r="T20" s="29">
        <v>-2725408</v>
      </c>
      <c r="V20" s="51">
        <v>-1E-4</v>
      </c>
      <c r="Z20" s="51"/>
    </row>
    <row r="21" spans="2:26" x14ac:dyDescent="0.55000000000000004">
      <c r="B21" s="4" t="s">
        <v>246</v>
      </c>
      <c r="D21" s="29">
        <v>0</v>
      </c>
      <c r="F21" s="29">
        <v>-17512312</v>
      </c>
      <c r="H21" s="29">
        <v>0</v>
      </c>
      <c r="J21" s="29">
        <v>-17512312</v>
      </c>
      <c r="L21" s="51">
        <v>-3.2000000000000002E-3</v>
      </c>
      <c r="N21" s="29">
        <v>0</v>
      </c>
      <c r="P21" s="29">
        <v>-17512312</v>
      </c>
      <c r="R21" s="29">
        <v>0</v>
      </c>
      <c r="T21" s="29">
        <v>-17512312</v>
      </c>
      <c r="V21" s="51">
        <v>-4.0000000000000002E-4</v>
      </c>
      <c r="Z21" s="51"/>
    </row>
    <row r="22" spans="2:26" x14ac:dyDescent="0.55000000000000004">
      <c r="B22" s="4" t="s">
        <v>14</v>
      </c>
      <c r="D22" s="29">
        <v>0</v>
      </c>
      <c r="F22" s="29">
        <v>0</v>
      </c>
      <c r="H22" s="29">
        <v>-399922099</v>
      </c>
      <c r="J22" s="29">
        <v>-399922099</v>
      </c>
      <c r="L22" s="51">
        <v>-7.3899999999999993E-2</v>
      </c>
      <c r="N22" s="29">
        <v>362264000</v>
      </c>
      <c r="P22" s="29">
        <v>0</v>
      </c>
      <c r="R22" s="29">
        <v>-402286422</v>
      </c>
      <c r="T22" s="29">
        <v>-40022422</v>
      </c>
      <c r="V22" s="51">
        <v>-8.9999999999999998E-4</v>
      </c>
      <c r="Z22" s="51"/>
    </row>
    <row r="23" spans="2:26" x14ac:dyDescent="0.55000000000000004">
      <c r="B23" s="4" t="s">
        <v>220</v>
      </c>
      <c r="D23" s="29">
        <v>0</v>
      </c>
      <c r="F23" s="29">
        <v>114554162</v>
      </c>
      <c r="H23" s="29">
        <v>0</v>
      </c>
      <c r="J23" s="29">
        <v>114554162</v>
      </c>
      <c r="L23" s="51">
        <v>2.12E-2</v>
      </c>
      <c r="N23" s="29">
        <v>0</v>
      </c>
      <c r="P23" s="29">
        <v>40319795</v>
      </c>
      <c r="R23" s="29">
        <v>-276562601</v>
      </c>
      <c r="T23" s="29">
        <v>-236242806</v>
      </c>
      <c r="V23" s="51">
        <v>-5.1999999999999998E-3</v>
      </c>
      <c r="Z23" s="51"/>
    </row>
    <row r="24" spans="2:26" x14ac:dyDescent="0.55000000000000004">
      <c r="B24" s="4" t="s">
        <v>218</v>
      </c>
      <c r="D24" s="29">
        <v>0</v>
      </c>
      <c r="F24" s="29">
        <v>56040278</v>
      </c>
      <c r="H24" s="29">
        <v>0</v>
      </c>
      <c r="J24" s="29">
        <v>56040278</v>
      </c>
      <c r="L24" s="51">
        <v>1.03E-2</v>
      </c>
      <c r="N24" s="29">
        <v>0</v>
      </c>
      <c r="P24" s="29">
        <v>-613078332</v>
      </c>
      <c r="R24" s="29">
        <v>0</v>
      </c>
      <c r="T24" s="29">
        <v>-613078332</v>
      </c>
      <c r="V24" s="51">
        <v>-1.34E-2</v>
      </c>
      <c r="Z24" s="51"/>
    </row>
    <row r="25" spans="2:26" x14ac:dyDescent="0.55000000000000004">
      <c r="B25" s="4" t="s">
        <v>204</v>
      </c>
      <c r="D25" s="29">
        <v>0</v>
      </c>
      <c r="F25" s="29">
        <v>-173879065</v>
      </c>
      <c r="H25" s="29">
        <v>-152393565</v>
      </c>
      <c r="J25" s="29">
        <v>-326272630</v>
      </c>
      <c r="L25" s="51">
        <v>-6.0299999999999999E-2</v>
      </c>
      <c r="N25" s="29">
        <v>0</v>
      </c>
      <c r="P25" s="29">
        <v>-511787853</v>
      </c>
      <c r="R25" s="29">
        <v>-152393565</v>
      </c>
      <c r="T25" s="29">
        <v>-664181418</v>
      </c>
      <c r="V25" s="51">
        <v>-1.4500000000000001E-2</v>
      </c>
      <c r="Z25" s="51"/>
    </row>
    <row r="26" spans="2:26" x14ac:dyDescent="0.55000000000000004">
      <c r="B26" s="4" t="s">
        <v>117</v>
      </c>
      <c r="D26" s="29">
        <v>0</v>
      </c>
      <c r="F26" s="29">
        <v>471179673</v>
      </c>
      <c r="H26" s="29">
        <v>-736253234</v>
      </c>
      <c r="J26" s="29">
        <v>-265073561</v>
      </c>
      <c r="L26" s="51">
        <v>-4.9000000000000002E-2</v>
      </c>
      <c r="N26" s="29">
        <v>664000000</v>
      </c>
      <c r="P26" s="29">
        <v>-786094767</v>
      </c>
      <c r="R26" s="29">
        <v>-736253234</v>
      </c>
      <c r="T26" s="29">
        <v>-858348001</v>
      </c>
      <c r="V26" s="51">
        <v>-1.8800000000000001E-2</v>
      </c>
      <c r="Z26" s="51"/>
    </row>
    <row r="27" spans="2:26" x14ac:dyDescent="0.55000000000000004">
      <c r="B27" s="4" t="s">
        <v>203</v>
      </c>
      <c r="D27" s="29">
        <v>0</v>
      </c>
      <c r="F27" s="29">
        <v>312067833</v>
      </c>
      <c r="H27" s="29">
        <v>0</v>
      </c>
      <c r="J27" s="29">
        <v>312067833</v>
      </c>
      <c r="L27" s="51">
        <v>5.7599999999999998E-2</v>
      </c>
      <c r="N27" s="29">
        <v>0</v>
      </c>
      <c r="P27" s="29">
        <v>-1397054179</v>
      </c>
      <c r="R27" s="29">
        <v>0</v>
      </c>
      <c r="T27" s="29">
        <v>-1397054179</v>
      </c>
      <c r="V27" s="51">
        <v>-3.0599999999999999E-2</v>
      </c>
      <c r="Z27" s="51"/>
    </row>
    <row r="28" spans="2:26" ht="21.75" thickBot="1" x14ac:dyDescent="0.6">
      <c r="B28" s="120" t="s">
        <v>80</v>
      </c>
      <c r="C28" s="50"/>
      <c r="D28" s="121">
        <f>SUM(D10:D27)</f>
        <v>0</v>
      </c>
      <c r="E28" s="50"/>
      <c r="F28" s="121">
        <f>SUM(F10:F27)</f>
        <v>583612814</v>
      </c>
      <c r="G28" s="50"/>
      <c r="H28" s="121">
        <f>SUM(H10:H27)</f>
        <v>-1288568898</v>
      </c>
      <c r="I28" s="50"/>
      <c r="J28" s="121">
        <f>SUM(J10:J27)</f>
        <v>-704956084</v>
      </c>
      <c r="K28" s="50"/>
      <c r="L28" s="122">
        <f>SUM(L10:L27)</f>
        <v>-0.13030000000000003</v>
      </c>
      <c r="M28" s="50"/>
      <c r="N28" s="121">
        <f>SUM(N10:N27)</f>
        <v>5114832960</v>
      </c>
      <c r="O28" s="50"/>
      <c r="P28" s="121">
        <f>SUM(P10:P27)</f>
        <v>-4553973460</v>
      </c>
      <c r="Q28" s="50"/>
      <c r="R28" s="121">
        <f>SUM(R10:R27)</f>
        <v>2300784494</v>
      </c>
      <c r="S28" s="50"/>
      <c r="T28" s="121">
        <f>SUM(T10:T27)</f>
        <v>2861643994</v>
      </c>
      <c r="U28" s="50"/>
      <c r="V28" s="122">
        <f>SUM(V10:V27)</f>
        <v>6.2499999999999986E-2</v>
      </c>
    </row>
    <row r="29" spans="2:26" ht="21.75" thickTop="1" x14ac:dyDescent="0.55000000000000004">
      <c r="J29" s="117"/>
      <c r="V29" s="51"/>
    </row>
    <row r="30" spans="2:26" ht="30" x14ac:dyDescent="0.75">
      <c r="J30" s="117">
        <v>10</v>
      </c>
      <c r="L30" s="110"/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7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zoomScale="60" zoomScaleNormal="85" workbookViewId="0">
      <selection activeCell="P20" sqref="P20"/>
    </sheetView>
  </sheetViews>
  <sheetFormatPr defaultRowHeight="21" x14ac:dyDescent="0.55000000000000004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5" t="s">
        <v>54</v>
      </c>
      <c r="E7" s="155" t="s">
        <v>54</v>
      </c>
      <c r="F7" s="155" t="s">
        <v>54</v>
      </c>
      <c r="G7" s="155" t="s">
        <v>54</v>
      </c>
      <c r="H7" s="155" t="s">
        <v>54</v>
      </c>
      <c r="J7" s="155" t="s">
        <v>47</v>
      </c>
      <c r="K7" s="155" t="s">
        <v>47</v>
      </c>
      <c r="L7" s="155" t="s">
        <v>47</v>
      </c>
      <c r="M7" s="155" t="s">
        <v>47</v>
      </c>
      <c r="N7" s="155" t="s">
        <v>47</v>
      </c>
      <c r="P7" s="155" t="s">
        <v>48</v>
      </c>
      <c r="Q7" s="155" t="s">
        <v>48</v>
      </c>
      <c r="R7" s="155" t="s">
        <v>48</v>
      </c>
      <c r="S7" s="155" t="s">
        <v>48</v>
      </c>
      <c r="T7" s="155" t="s">
        <v>48</v>
      </c>
    </row>
    <row r="8" spans="2:28" s="45" customFormat="1" ht="56.25" customHeight="1" x14ac:dyDescent="0.6">
      <c r="B8" s="158" t="s">
        <v>1</v>
      </c>
      <c r="D8" s="157" t="s">
        <v>55</v>
      </c>
      <c r="E8" s="63"/>
      <c r="F8" s="157" t="s">
        <v>56</v>
      </c>
      <c r="G8" s="63"/>
      <c r="H8" s="157" t="s">
        <v>57</v>
      </c>
      <c r="J8" s="157" t="s">
        <v>58</v>
      </c>
      <c r="K8" s="63"/>
      <c r="L8" s="157" t="s">
        <v>51</v>
      </c>
      <c r="M8" s="63"/>
      <c r="N8" s="157" t="s">
        <v>59</v>
      </c>
      <c r="P8" s="157" t="s">
        <v>58</v>
      </c>
      <c r="Q8" s="63"/>
      <c r="R8" s="157" t="s">
        <v>51</v>
      </c>
      <c r="S8" s="63"/>
      <c r="T8" s="157" t="s">
        <v>59</v>
      </c>
    </row>
    <row r="9" spans="2:28" s="45" customFormat="1" ht="36" customHeight="1" x14ac:dyDescent="0.6">
      <c r="B9" s="118" t="s">
        <v>140</v>
      </c>
      <c r="D9" s="118" t="s">
        <v>217</v>
      </c>
      <c r="F9" s="118">
        <v>40000</v>
      </c>
      <c r="H9" s="118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8" t="s">
        <v>219</v>
      </c>
      <c r="D10" s="118" t="s">
        <v>226</v>
      </c>
      <c r="F10" s="118">
        <v>773340</v>
      </c>
      <c r="H10" s="118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 x14ac:dyDescent="0.6">
      <c r="B11" s="118" t="s">
        <v>13</v>
      </c>
      <c r="D11" s="118" t="s">
        <v>196</v>
      </c>
      <c r="F11" s="118">
        <v>200000</v>
      </c>
      <c r="H11" s="118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 x14ac:dyDescent="0.6">
      <c r="B12" s="118" t="s">
        <v>118</v>
      </c>
      <c r="D12" s="118" t="s">
        <v>228</v>
      </c>
      <c r="F12" s="118">
        <v>60000</v>
      </c>
      <c r="H12" s="118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 x14ac:dyDescent="0.6">
      <c r="B13" s="118" t="s">
        <v>117</v>
      </c>
      <c r="D13" s="118" t="s">
        <v>227</v>
      </c>
      <c r="F13" s="118">
        <v>80000</v>
      </c>
      <c r="H13" s="118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 x14ac:dyDescent="0.6">
      <c r="B14" s="118" t="s">
        <v>166</v>
      </c>
      <c r="D14" s="118" t="s">
        <v>202</v>
      </c>
      <c r="F14" s="118">
        <v>39475</v>
      </c>
      <c r="H14" s="118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 x14ac:dyDescent="0.6">
      <c r="B15" s="118" t="s">
        <v>136</v>
      </c>
      <c r="D15" s="118" t="s">
        <v>229</v>
      </c>
      <c r="F15" s="118">
        <v>104000</v>
      </c>
      <c r="H15" s="118">
        <v>3646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379184000</v>
      </c>
      <c r="Q15" s="3"/>
      <c r="R15" s="3">
        <v>0</v>
      </c>
      <c r="S15" s="3"/>
      <c r="T15" s="3">
        <v>379184000</v>
      </c>
    </row>
    <row r="16" spans="2:28" s="45" customFormat="1" ht="36" customHeight="1" x14ac:dyDescent="0.6">
      <c r="B16" s="118" t="s">
        <v>14</v>
      </c>
      <c r="D16" s="118" t="s">
        <v>230</v>
      </c>
      <c r="F16" s="118">
        <v>724528</v>
      </c>
      <c r="H16" s="118">
        <v>500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362264000</v>
      </c>
      <c r="Q16" s="3"/>
      <c r="R16" s="3">
        <v>0</v>
      </c>
      <c r="S16" s="3"/>
      <c r="T16" s="3">
        <v>362264000</v>
      </c>
    </row>
    <row r="17" spans="2:20" s="45" customFormat="1" ht="36" customHeight="1" x14ac:dyDescent="0.6">
      <c r="B17" s="118" t="s">
        <v>185</v>
      </c>
      <c r="D17" s="118" t="s">
        <v>223</v>
      </c>
      <c r="F17" s="118">
        <v>71</v>
      </c>
      <c r="H17" s="118">
        <v>760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53960</v>
      </c>
      <c r="Q17" s="3"/>
      <c r="R17" s="3">
        <v>0</v>
      </c>
      <c r="S17" s="3"/>
      <c r="T17" s="3">
        <v>53960</v>
      </c>
    </row>
    <row r="18" spans="2:20" s="4" customFormat="1" x14ac:dyDescent="0.55000000000000004">
      <c r="F18" s="29"/>
      <c r="H18" s="29"/>
      <c r="J18" s="29"/>
      <c r="L18" s="29"/>
      <c r="N18" s="29"/>
      <c r="P18" s="29"/>
      <c r="R18" s="29"/>
      <c r="T18" s="29"/>
    </row>
    <row r="19" spans="2:20" ht="21.75" thickBot="1" x14ac:dyDescent="0.6">
      <c r="B19" s="156" t="s">
        <v>80</v>
      </c>
      <c r="C19" s="156"/>
      <c r="D19" s="156"/>
      <c r="E19" s="156"/>
      <c r="F19" s="156"/>
      <c r="G19" s="156"/>
      <c r="H19" s="156"/>
      <c r="J19" s="10">
        <f>SUM(J9:J18)</f>
        <v>0</v>
      </c>
      <c r="L19" s="10">
        <f>SUM(L9:L18)</f>
        <v>0</v>
      </c>
      <c r="N19" s="10">
        <f>SUM(N9:N18)</f>
        <v>0</v>
      </c>
      <c r="P19" s="10">
        <f>SUM(P9:P18)</f>
        <v>5114832960</v>
      </c>
      <c r="R19" s="10">
        <f>SUM(R9:R18)</f>
        <v>0</v>
      </c>
      <c r="T19" s="10">
        <f>SUM(T9:T18)</f>
        <v>5114832960</v>
      </c>
    </row>
    <row r="20" spans="2:20" ht="21.75" thickTop="1" x14ac:dyDescent="0.55000000000000004"/>
    <row r="21" spans="2:20" ht="30" x14ac:dyDescent="0.75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H8"/>
    <mergeCell ref="D7:H7"/>
    <mergeCell ref="B2:T2"/>
    <mergeCell ref="B3:T3"/>
    <mergeCell ref="B4:T4"/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2" right="0.2" top="0" bottom="0" header="0" footer="0"/>
  <pageSetup paperSize="9" scale="74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40"/>
  <sheetViews>
    <sheetView rightToLeft="1" view="pageBreakPreview" topLeftCell="A15" zoomScale="85" zoomScaleNormal="100" zoomScaleSheetLayoutView="85" workbookViewId="0">
      <selection activeCell="D39" sqref="D3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243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156</v>
      </c>
      <c r="D10" s="106">
        <v>49000</v>
      </c>
      <c r="F10" s="106">
        <v>34466329845</v>
      </c>
      <c r="H10" s="106">
        <v>33871412659</v>
      </c>
      <c r="J10" s="106">
        <v>594917186</v>
      </c>
      <c r="L10" s="106">
        <v>49000</v>
      </c>
      <c r="N10" s="106">
        <v>34466329845</v>
      </c>
      <c r="P10" s="106">
        <v>27565603359</v>
      </c>
      <c r="R10" s="106">
        <v>6900726486</v>
      </c>
    </row>
    <row r="11" spans="2:28" s="5" customFormat="1" ht="21.75" customHeight="1" x14ac:dyDescent="0.25">
      <c r="B11" s="5" t="s">
        <v>119</v>
      </c>
      <c r="D11" s="31">
        <v>20660</v>
      </c>
      <c r="F11" s="31">
        <v>16101881564</v>
      </c>
      <c r="H11" s="31">
        <v>15726495435</v>
      </c>
      <c r="J11" s="31">
        <v>375386129</v>
      </c>
      <c r="L11" s="31">
        <v>20660</v>
      </c>
      <c r="N11" s="31">
        <v>16101881564</v>
      </c>
      <c r="P11" s="31">
        <v>13750087046</v>
      </c>
      <c r="R11" s="31">
        <v>2351794518</v>
      </c>
    </row>
    <row r="12" spans="2:28" s="5" customFormat="1" ht="21.75" customHeight="1" x14ac:dyDescent="0.25">
      <c r="B12" s="5" t="s">
        <v>159</v>
      </c>
      <c r="D12" s="31">
        <v>17700</v>
      </c>
      <c r="F12" s="31">
        <v>12008689030</v>
      </c>
      <c r="H12" s="31">
        <v>11726832226</v>
      </c>
      <c r="J12" s="31">
        <v>281856804</v>
      </c>
      <c r="L12" s="31">
        <v>17700</v>
      </c>
      <c r="N12" s="31">
        <v>12008689030</v>
      </c>
      <c r="P12" s="31">
        <v>10173090387</v>
      </c>
      <c r="R12" s="31">
        <v>1835598643</v>
      </c>
    </row>
    <row r="13" spans="2:28" s="5" customFormat="1" ht="21.75" customHeight="1" x14ac:dyDescent="0.25">
      <c r="B13" s="5" t="s">
        <v>212</v>
      </c>
      <c r="D13" s="31">
        <v>21900</v>
      </c>
      <c r="F13" s="31">
        <v>17807516202</v>
      </c>
      <c r="H13" s="31">
        <v>17316333143</v>
      </c>
      <c r="J13" s="31">
        <v>491183059</v>
      </c>
      <c r="L13" s="31">
        <v>21900</v>
      </c>
      <c r="N13" s="31">
        <v>17807516202</v>
      </c>
      <c r="P13" s="31">
        <v>17049790705</v>
      </c>
      <c r="R13" s="31">
        <v>757725497</v>
      </c>
    </row>
    <row r="14" spans="2:28" s="5" customFormat="1" ht="21.75" customHeight="1" x14ac:dyDescent="0.25">
      <c r="B14" s="5" t="s">
        <v>98</v>
      </c>
      <c r="D14" s="31">
        <v>5000</v>
      </c>
      <c r="F14" s="31">
        <v>3991516406</v>
      </c>
      <c r="H14" s="31">
        <v>3871778113</v>
      </c>
      <c r="J14" s="31">
        <v>119738293</v>
      </c>
      <c r="L14" s="31">
        <v>5000</v>
      </c>
      <c r="N14" s="31">
        <v>3991516406</v>
      </c>
      <c r="P14" s="31">
        <v>3365489894</v>
      </c>
      <c r="R14" s="31">
        <v>626026512</v>
      </c>
    </row>
    <row r="15" spans="2:28" s="5" customFormat="1" ht="21.75" customHeight="1" x14ac:dyDescent="0.25">
      <c r="B15" s="5" t="s">
        <v>206</v>
      </c>
      <c r="D15" s="31">
        <v>10500</v>
      </c>
      <c r="F15" s="31">
        <v>6597749441</v>
      </c>
      <c r="H15" s="31">
        <v>6451678921</v>
      </c>
      <c r="J15" s="31">
        <v>146070520</v>
      </c>
      <c r="L15" s="31">
        <v>10500</v>
      </c>
      <c r="N15" s="31">
        <v>6597749441</v>
      </c>
      <c r="P15" s="31">
        <v>6038516279</v>
      </c>
      <c r="R15" s="31">
        <v>559233162</v>
      </c>
    </row>
    <row r="16" spans="2:28" s="5" customFormat="1" ht="21.75" customHeight="1" x14ac:dyDescent="0.25">
      <c r="B16" s="5" t="s">
        <v>215</v>
      </c>
      <c r="D16" s="31">
        <v>11400</v>
      </c>
      <c r="F16" s="31">
        <v>7050989776</v>
      </c>
      <c r="H16" s="31">
        <v>6898147943</v>
      </c>
      <c r="J16" s="31">
        <v>152841833</v>
      </c>
      <c r="L16" s="31">
        <v>11400</v>
      </c>
      <c r="N16" s="31">
        <v>7050989776</v>
      </c>
      <c r="P16" s="31">
        <v>6633382080</v>
      </c>
      <c r="R16" s="31">
        <v>417607696</v>
      </c>
    </row>
    <row r="17" spans="2:18" s="5" customFormat="1" ht="21.75" customHeight="1" x14ac:dyDescent="0.25">
      <c r="B17" s="5" t="s">
        <v>97</v>
      </c>
      <c r="D17" s="31">
        <v>6100</v>
      </c>
      <c r="F17" s="31">
        <v>5025482866</v>
      </c>
      <c r="H17" s="31">
        <v>4889300717</v>
      </c>
      <c r="J17" s="31">
        <v>136182149</v>
      </c>
      <c r="L17" s="31">
        <v>6100</v>
      </c>
      <c r="N17" s="31">
        <v>5025482866</v>
      </c>
      <c r="P17" s="31">
        <v>4688990918</v>
      </c>
      <c r="R17" s="31">
        <v>336491948</v>
      </c>
    </row>
    <row r="18" spans="2:18" s="5" customFormat="1" ht="21.75" customHeight="1" x14ac:dyDescent="0.25">
      <c r="B18" s="5" t="s">
        <v>141</v>
      </c>
      <c r="D18" s="31">
        <v>2330</v>
      </c>
      <c r="F18" s="31">
        <v>2329577687</v>
      </c>
      <c r="H18" s="31">
        <v>2278741643</v>
      </c>
      <c r="J18" s="31">
        <v>50836044</v>
      </c>
      <c r="L18" s="31">
        <v>2330</v>
      </c>
      <c r="N18" s="31">
        <v>2329577687</v>
      </c>
      <c r="P18" s="31">
        <v>2073324141</v>
      </c>
      <c r="R18" s="31">
        <v>256253546</v>
      </c>
    </row>
    <row r="19" spans="2:18" s="5" customFormat="1" ht="21.75" customHeight="1" x14ac:dyDescent="0.25">
      <c r="B19" s="5" t="s">
        <v>96</v>
      </c>
      <c r="D19" s="31">
        <v>5100</v>
      </c>
      <c r="F19" s="31">
        <v>4132586632</v>
      </c>
      <c r="H19" s="31">
        <v>4005436083</v>
      </c>
      <c r="J19" s="31">
        <v>127150549</v>
      </c>
      <c r="L19" s="31">
        <v>5100</v>
      </c>
      <c r="N19" s="31">
        <v>4132586632</v>
      </c>
      <c r="P19" s="31">
        <v>3881802446</v>
      </c>
      <c r="R19" s="31">
        <v>250784186</v>
      </c>
    </row>
    <row r="20" spans="2:18" s="5" customFormat="1" ht="21.75" customHeight="1" x14ac:dyDescent="0.25">
      <c r="B20" s="5" t="s">
        <v>122</v>
      </c>
      <c r="D20" s="31">
        <v>5200</v>
      </c>
      <c r="F20" s="31">
        <v>4360475520</v>
      </c>
      <c r="H20" s="31">
        <v>4231845638</v>
      </c>
      <c r="J20" s="31">
        <v>128629882</v>
      </c>
      <c r="L20" s="31">
        <v>5200</v>
      </c>
      <c r="N20" s="31">
        <v>4360475520</v>
      </c>
      <c r="P20" s="31">
        <v>4111359043</v>
      </c>
      <c r="R20" s="31">
        <v>249116477</v>
      </c>
    </row>
    <row r="21" spans="2:18" s="5" customFormat="1" ht="21.75" customHeight="1" x14ac:dyDescent="0.25">
      <c r="B21" s="5" t="s">
        <v>248</v>
      </c>
      <c r="D21" s="31">
        <v>12000</v>
      </c>
      <c r="F21" s="31">
        <v>11995365445</v>
      </c>
      <c r="H21" s="31">
        <v>11872611517</v>
      </c>
      <c r="J21" s="31">
        <v>122753928</v>
      </c>
      <c r="L21" s="31">
        <v>12000</v>
      </c>
      <c r="N21" s="31">
        <v>11995365445</v>
      </c>
      <c r="P21" s="31">
        <v>11872611517</v>
      </c>
      <c r="R21" s="31">
        <v>122753928</v>
      </c>
    </row>
    <row r="22" spans="2:18" s="5" customFormat="1" ht="21.75" customHeight="1" x14ac:dyDescent="0.25">
      <c r="B22" s="5" t="s">
        <v>251</v>
      </c>
      <c r="D22" s="31">
        <v>8300</v>
      </c>
      <c r="F22" s="31">
        <v>5424627008</v>
      </c>
      <c r="H22" s="31">
        <v>5315139188</v>
      </c>
      <c r="J22" s="31">
        <v>109487820</v>
      </c>
      <c r="L22" s="31">
        <v>8300</v>
      </c>
      <c r="N22" s="31">
        <v>5424627008</v>
      </c>
      <c r="P22" s="31">
        <v>5315139188</v>
      </c>
      <c r="R22" s="31">
        <v>109487820</v>
      </c>
    </row>
    <row r="23" spans="2:18" s="5" customFormat="1" ht="21.75" customHeight="1" x14ac:dyDescent="0.25">
      <c r="B23" s="5" t="s">
        <v>220</v>
      </c>
      <c r="D23" s="31">
        <v>6544</v>
      </c>
      <c r="F23" s="31">
        <v>738714976</v>
      </c>
      <c r="H23" s="31">
        <v>624160814</v>
      </c>
      <c r="J23" s="31">
        <v>114554162</v>
      </c>
      <c r="L23" s="31">
        <v>6544</v>
      </c>
      <c r="N23" s="31">
        <v>738714976</v>
      </c>
      <c r="P23" s="31">
        <v>698395181</v>
      </c>
      <c r="R23" s="31">
        <v>40319795</v>
      </c>
    </row>
    <row r="24" spans="2:18" s="5" customFormat="1" ht="21.75" customHeight="1" x14ac:dyDescent="0.25">
      <c r="B24" s="5" t="s">
        <v>186</v>
      </c>
      <c r="D24" s="31">
        <v>400</v>
      </c>
      <c r="F24" s="31">
        <v>400435407</v>
      </c>
      <c r="H24" s="31">
        <v>390999518</v>
      </c>
      <c r="J24" s="31">
        <v>9435889</v>
      </c>
      <c r="L24" s="31">
        <v>400</v>
      </c>
      <c r="N24" s="31">
        <v>400435407</v>
      </c>
      <c r="P24" s="31">
        <v>379292733</v>
      </c>
      <c r="R24" s="31">
        <v>21142674</v>
      </c>
    </row>
    <row r="25" spans="2:18" s="5" customFormat="1" ht="21.75" customHeight="1" x14ac:dyDescent="0.25">
      <c r="B25" s="5" t="s">
        <v>166</v>
      </c>
      <c r="D25" s="31">
        <v>182</v>
      </c>
      <c r="F25" s="31">
        <v>25418852</v>
      </c>
      <c r="H25" s="31">
        <v>23917240</v>
      </c>
      <c r="J25" s="31">
        <v>1501612</v>
      </c>
      <c r="L25" s="31">
        <v>182</v>
      </c>
      <c r="N25" s="31">
        <v>25418852</v>
      </c>
      <c r="P25" s="31">
        <v>20778329</v>
      </c>
      <c r="R25" s="31">
        <v>4640523</v>
      </c>
    </row>
    <row r="26" spans="2:18" s="5" customFormat="1" ht="21.75" customHeight="1" x14ac:dyDescent="0.25">
      <c r="B26" s="5" t="s">
        <v>253</v>
      </c>
      <c r="D26" s="31">
        <v>100</v>
      </c>
      <c r="F26" s="31">
        <v>97715685</v>
      </c>
      <c r="H26" s="31">
        <v>95216251</v>
      </c>
      <c r="J26" s="31">
        <v>2499434</v>
      </c>
      <c r="L26" s="31">
        <v>100</v>
      </c>
      <c r="N26" s="31">
        <v>97715685</v>
      </c>
      <c r="P26" s="31">
        <v>95216251</v>
      </c>
      <c r="R26" s="31">
        <v>2499434</v>
      </c>
    </row>
    <row r="27" spans="2:18" s="5" customFormat="1" ht="21.75" customHeight="1" x14ac:dyDescent="0.25">
      <c r="B27" s="5" t="s">
        <v>144</v>
      </c>
      <c r="D27" s="31">
        <v>5</v>
      </c>
      <c r="F27" s="31">
        <v>4950132</v>
      </c>
      <c r="H27" s="31">
        <v>4900036</v>
      </c>
      <c r="J27" s="31">
        <v>50096</v>
      </c>
      <c r="L27" s="31">
        <v>5</v>
      </c>
      <c r="N27" s="31">
        <v>4950132</v>
      </c>
      <c r="P27" s="31">
        <v>4759637</v>
      </c>
      <c r="R27" s="31">
        <v>190495</v>
      </c>
    </row>
    <row r="28" spans="2:18" s="5" customFormat="1" ht="21.75" customHeight="1" x14ac:dyDescent="0.25">
      <c r="B28" s="5" t="s">
        <v>247</v>
      </c>
      <c r="D28" s="31">
        <v>79867</v>
      </c>
      <c r="F28" s="31">
        <v>637516084</v>
      </c>
      <c r="H28" s="31">
        <v>640241493</v>
      </c>
      <c r="J28" s="31">
        <v>-2725408</v>
      </c>
      <c r="L28" s="31">
        <v>79867</v>
      </c>
      <c r="N28" s="31">
        <v>637516084</v>
      </c>
      <c r="P28" s="31">
        <v>640241493</v>
      </c>
      <c r="R28" s="31">
        <v>-2725408</v>
      </c>
    </row>
    <row r="29" spans="2:18" s="5" customFormat="1" ht="21.75" customHeight="1" x14ac:dyDescent="0.25">
      <c r="B29" s="5" t="s">
        <v>246</v>
      </c>
      <c r="D29" s="31">
        <v>32352</v>
      </c>
      <c r="F29" s="31">
        <v>1395722543</v>
      </c>
      <c r="H29" s="31">
        <v>1413234856</v>
      </c>
      <c r="J29" s="31">
        <v>-17512312</v>
      </c>
      <c r="L29" s="31">
        <v>32352</v>
      </c>
      <c r="N29" s="31">
        <v>1395722543</v>
      </c>
      <c r="P29" s="31">
        <v>1413234856</v>
      </c>
      <c r="R29" s="31">
        <v>-17512312</v>
      </c>
    </row>
    <row r="30" spans="2:18" s="5" customFormat="1" ht="21.75" customHeight="1" x14ac:dyDescent="0.25">
      <c r="B30" s="5" t="s">
        <v>179</v>
      </c>
      <c r="D30" s="31">
        <v>161117</v>
      </c>
      <c r="F30" s="31">
        <v>3806964071</v>
      </c>
      <c r="H30" s="31">
        <v>3690048472</v>
      </c>
      <c r="J30" s="31">
        <v>116915599</v>
      </c>
      <c r="L30" s="31">
        <v>161117</v>
      </c>
      <c r="N30" s="31">
        <v>3806964071</v>
      </c>
      <c r="P30" s="31">
        <v>3894798892</v>
      </c>
      <c r="R30" s="31">
        <v>-87834820</v>
      </c>
    </row>
    <row r="31" spans="2:18" s="5" customFormat="1" ht="21.75" customHeight="1" x14ac:dyDescent="0.25">
      <c r="B31" s="5" t="s">
        <v>118</v>
      </c>
      <c r="D31" s="31">
        <v>31071</v>
      </c>
      <c r="F31" s="31">
        <v>2338079855</v>
      </c>
      <c r="H31" s="31">
        <v>2421472399</v>
      </c>
      <c r="J31" s="31">
        <v>-83392543</v>
      </c>
      <c r="L31" s="31">
        <v>31071</v>
      </c>
      <c r="N31" s="31">
        <v>2338079855</v>
      </c>
      <c r="P31" s="31">
        <v>2490966183</v>
      </c>
      <c r="R31" s="31">
        <v>-152886327</v>
      </c>
    </row>
    <row r="32" spans="2:18" s="5" customFormat="1" ht="21.75" customHeight="1" x14ac:dyDescent="0.25">
      <c r="B32" s="5" t="s">
        <v>136</v>
      </c>
      <c r="D32" s="31">
        <v>104000</v>
      </c>
      <c r="F32" s="31">
        <v>2114145540</v>
      </c>
      <c r="H32" s="31">
        <v>2233033920</v>
      </c>
      <c r="J32" s="31">
        <v>-118888380</v>
      </c>
      <c r="L32" s="31">
        <v>104000</v>
      </c>
      <c r="N32" s="31">
        <v>2114145540</v>
      </c>
      <c r="P32" s="31">
        <v>2460472561</v>
      </c>
      <c r="R32" s="31">
        <v>-346327021</v>
      </c>
    </row>
    <row r="33" spans="2:18" s="5" customFormat="1" ht="21.75" customHeight="1" x14ac:dyDescent="0.25">
      <c r="B33" s="5" t="s">
        <v>204</v>
      </c>
      <c r="D33" s="31">
        <v>125813</v>
      </c>
      <c r="F33" s="31">
        <v>3774443973</v>
      </c>
      <c r="H33" s="31">
        <v>3948323039</v>
      </c>
      <c r="J33" s="31">
        <v>-173879065</v>
      </c>
      <c r="L33" s="31">
        <v>125813</v>
      </c>
      <c r="N33" s="31">
        <v>3774443973</v>
      </c>
      <c r="P33" s="31">
        <v>4286231827</v>
      </c>
      <c r="R33" s="31">
        <v>-511787853</v>
      </c>
    </row>
    <row r="34" spans="2:18" s="5" customFormat="1" ht="21.75" customHeight="1" x14ac:dyDescent="0.25">
      <c r="B34" s="5" t="s">
        <v>218</v>
      </c>
      <c r="D34" s="31">
        <v>3225335</v>
      </c>
      <c r="F34" s="31">
        <v>14341083260</v>
      </c>
      <c r="H34" s="31">
        <v>14285042982</v>
      </c>
      <c r="J34" s="31">
        <v>56040278</v>
      </c>
      <c r="L34" s="31">
        <v>3225335</v>
      </c>
      <c r="N34" s="31">
        <v>14341083260</v>
      </c>
      <c r="P34" s="31">
        <v>14954161593</v>
      </c>
      <c r="R34" s="31">
        <v>-613078332</v>
      </c>
    </row>
    <row r="35" spans="2:18" s="5" customFormat="1" ht="21.75" customHeight="1" x14ac:dyDescent="0.25">
      <c r="B35" s="5" t="s">
        <v>219</v>
      </c>
      <c r="D35" s="31">
        <v>773340</v>
      </c>
      <c r="F35" s="31">
        <v>6319031513</v>
      </c>
      <c r="H35" s="31">
        <v>6411280149</v>
      </c>
      <c r="J35" s="31">
        <v>-92248635</v>
      </c>
      <c r="L35" s="31">
        <v>773340</v>
      </c>
      <c r="N35" s="31">
        <v>6319031513</v>
      </c>
      <c r="P35" s="31">
        <v>7002664273</v>
      </c>
      <c r="R35" s="31">
        <v>-683632759</v>
      </c>
    </row>
    <row r="36" spans="2:18" s="5" customFormat="1" ht="21.75" customHeight="1" x14ac:dyDescent="0.25">
      <c r="B36" s="5" t="s">
        <v>117</v>
      </c>
      <c r="D36" s="31">
        <v>120000</v>
      </c>
      <c r="F36" s="31">
        <v>2104205040</v>
      </c>
      <c r="H36" s="31">
        <v>1633025367</v>
      </c>
      <c r="J36" s="31">
        <v>471179673</v>
      </c>
      <c r="L36" s="31">
        <v>120000</v>
      </c>
      <c r="N36" s="31">
        <v>2104205040</v>
      </c>
      <c r="P36" s="31">
        <v>2890299807</v>
      </c>
      <c r="R36" s="31">
        <v>-786094767</v>
      </c>
    </row>
    <row r="37" spans="2:18" s="5" customFormat="1" ht="21.75" customHeight="1" x14ac:dyDescent="0.25">
      <c r="B37" s="5" t="s">
        <v>203</v>
      </c>
      <c r="D37" s="31">
        <v>139527</v>
      </c>
      <c r="F37" s="31">
        <v>4930671750</v>
      </c>
      <c r="H37" s="31">
        <v>4618603917</v>
      </c>
      <c r="J37" s="31">
        <v>312067833</v>
      </c>
      <c r="L37" s="31">
        <v>139527</v>
      </c>
      <c r="N37" s="31">
        <v>4930671750</v>
      </c>
      <c r="P37" s="31">
        <v>6327725930</v>
      </c>
      <c r="R37" s="31">
        <v>-1397054179</v>
      </c>
    </row>
    <row r="38" spans="2:18" s="5" customFormat="1" ht="30.75" customHeight="1" thickBot="1" x14ac:dyDescent="0.3">
      <c r="B38" s="107" t="s">
        <v>80</v>
      </c>
      <c r="D38" s="108">
        <f>SUM(D10:D37)</f>
        <v>4974843</v>
      </c>
      <c r="F38" s="108">
        <f>SUM(F10:F37)</f>
        <v>174321886103</v>
      </c>
      <c r="H38" s="108">
        <f>SUM(H10:H37)</f>
        <v>170889253679</v>
      </c>
      <c r="J38" s="108">
        <f>SUM(J10:J37)</f>
        <v>3432632429</v>
      </c>
      <c r="L38" s="108">
        <f>SUM(L10:L37)</f>
        <v>4974843</v>
      </c>
      <c r="N38" s="108">
        <f>SUM(N10:N37)</f>
        <v>174321886103</v>
      </c>
      <c r="P38" s="108">
        <f>SUM(P10:P37)</f>
        <v>164078426549</v>
      </c>
      <c r="R38" s="108">
        <f>SUM(R10:R37)</f>
        <v>10243459562</v>
      </c>
    </row>
    <row r="39" spans="2:18" ht="21.75" thickTop="1" x14ac:dyDescent="0.55000000000000004"/>
    <row r="40" spans="2:18" ht="30" x14ac:dyDescent="0.75">
      <c r="J40" s="62">
        <v>12</v>
      </c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51"/>
  <sheetViews>
    <sheetView rightToLeft="1" view="pageBreakPreview" topLeftCell="A13" zoomScale="55" zoomScaleNormal="100" zoomScaleSheetLayoutView="55" workbookViewId="0">
      <selection activeCell="D50" sqref="D50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158</v>
      </c>
      <c r="D10" s="9">
        <v>0</v>
      </c>
      <c r="F10" s="9">
        <v>0</v>
      </c>
      <c r="H10" s="9">
        <v>0</v>
      </c>
      <c r="J10" s="9">
        <v>0</v>
      </c>
      <c r="L10" s="9">
        <v>18123</v>
      </c>
      <c r="N10" s="9">
        <v>18123000000</v>
      </c>
      <c r="P10" s="9">
        <v>16486693843</v>
      </c>
      <c r="R10" s="9">
        <v>1636306157</v>
      </c>
    </row>
    <row r="11" spans="2:28" ht="24" customHeight="1" x14ac:dyDescent="0.55000000000000004">
      <c r="B11" s="2" t="s">
        <v>170</v>
      </c>
      <c r="D11" s="3">
        <v>14300</v>
      </c>
      <c r="F11" s="3">
        <v>14300000000</v>
      </c>
      <c r="H11" s="3">
        <v>13125887425</v>
      </c>
      <c r="J11" s="3">
        <v>1174112575</v>
      </c>
      <c r="L11" s="3">
        <v>19300</v>
      </c>
      <c r="N11" s="3">
        <v>18993609131</v>
      </c>
      <c r="P11" s="3">
        <v>17588655766</v>
      </c>
      <c r="R11" s="3">
        <v>1404953365</v>
      </c>
    </row>
    <row r="12" spans="2:28" ht="24" customHeight="1" x14ac:dyDescent="0.55000000000000004">
      <c r="B12" s="2" t="s">
        <v>166</v>
      </c>
      <c r="D12" s="3">
        <v>0</v>
      </c>
      <c r="F12" s="3">
        <v>0</v>
      </c>
      <c r="H12" s="3">
        <v>0</v>
      </c>
      <c r="J12" s="3">
        <v>0</v>
      </c>
      <c r="L12" s="3">
        <v>39293</v>
      </c>
      <c r="N12" s="3">
        <v>5816282960</v>
      </c>
      <c r="P12" s="3">
        <v>4485949883</v>
      </c>
      <c r="R12" s="3">
        <v>1330333077</v>
      </c>
    </row>
    <row r="13" spans="2:28" ht="24" customHeight="1" x14ac:dyDescent="0.55000000000000004">
      <c r="B13" s="2" t="s">
        <v>169</v>
      </c>
      <c r="D13" s="3">
        <v>0</v>
      </c>
      <c r="F13" s="3">
        <v>0</v>
      </c>
      <c r="H13" s="3">
        <v>0</v>
      </c>
      <c r="J13" s="3">
        <v>0</v>
      </c>
      <c r="L13" s="3">
        <v>10000</v>
      </c>
      <c r="N13" s="3">
        <v>8998368750</v>
      </c>
      <c r="P13" s="3">
        <v>7898568125</v>
      </c>
      <c r="R13" s="3">
        <v>1099800625</v>
      </c>
    </row>
    <row r="14" spans="2:28" ht="24" customHeight="1" x14ac:dyDescent="0.55000000000000004">
      <c r="B14" s="2" t="s">
        <v>165</v>
      </c>
      <c r="D14" s="3">
        <v>0</v>
      </c>
      <c r="F14" s="3">
        <v>0</v>
      </c>
      <c r="H14" s="3">
        <v>0</v>
      </c>
      <c r="J14" s="3">
        <v>0</v>
      </c>
      <c r="L14" s="3">
        <v>500000</v>
      </c>
      <c r="N14" s="3">
        <v>7177041124</v>
      </c>
      <c r="P14" s="3">
        <v>6207842250</v>
      </c>
      <c r="R14" s="3">
        <v>969198874</v>
      </c>
    </row>
    <row r="15" spans="2:28" ht="24" customHeight="1" x14ac:dyDescent="0.55000000000000004">
      <c r="B15" s="2" t="s">
        <v>177</v>
      </c>
      <c r="D15" s="3">
        <v>0</v>
      </c>
      <c r="F15" s="3">
        <v>0</v>
      </c>
      <c r="H15" s="3">
        <v>0</v>
      </c>
      <c r="J15" s="3">
        <v>0</v>
      </c>
      <c r="L15" s="3">
        <v>10200</v>
      </c>
      <c r="N15" s="3">
        <v>10200000000</v>
      </c>
      <c r="P15" s="3">
        <v>9366564386</v>
      </c>
      <c r="R15" s="3">
        <v>833435614</v>
      </c>
    </row>
    <row r="16" spans="2:28" ht="24" customHeight="1" x14ac:dyDescent="0.55000000000000004">
      <c r="B16" s="2" t="s">
        <v>161</v>
      </c>
      <c r="D16" s="3">
        <v>0</v>
      </c>
      <c r="F16" s="3">
        <v>0</v>
      </c>
      <c r="H16" s="3">
        <v>0</v>
      </c>
      <c r="J16" s="3">
        <v>0</v>
      </c>
      <c r="L16" s="3">
        <v>19800</v>
      </c>
      <c r="N16" s="3">
        <v>19800000000</v>
      </c>
      <c r="P16" s="3">
        <v>19024915633</v>
      </c>
      <c r="R16" s="3">
        <v>775084367</v>
      </c>
    </row>
    <row r="17" spans="2:18" ht="24" customHeight="1" x14ac:dyDescent="0.55000000000000004">
      <c r="B17" s="2" t="s">
        <v>140</v>
      </c>
      <c r="D17" s="3">
        <v>0</v>
      </c>
      <c r="F17" s="3">
        <v>0</v>
      </c>
      <c r="H17" s="3">
        <v>0</v>
      </c>
      <c r="J17" s="3">
        <v>0</v>
      </c>
      <c r="L17" s="3">
        <v>40000</v>
      </c>
      <c r="N17" s="3">
        <v>5856630976</v>
      </c>
      <c r="P17" s="3">
        <v>5158324260</v>
      </c>
      <c r="R17" s="3">
        <v>698306716</v>
      </c>
    </row>
    <row r="18" spans="2:18" ht="24" customHeight="1" x14ac:dyDescent="0.55000000000000004">
      <c r="B18" s="2" t="s">
        <v>156</v>
      </c>
      <c r="D18" s="3">
        <v>2000</v>
      </c>
      <c r="F18" s="3">
        <v>1384748970</v>
      </c>
      <c r="H18" s="3">
        <v>1125126668</v>
      </c>
      <c r="J18" s="3">
        <v>259622302</v>
      </c>
      <c r="L18" s="3">
        <v>5700</v>
      </c>
      <c r="N18" s="3">
        <v>3836404529</v>
      </c>
      <c r="P18" s="3">
        <v>3141075762</v>
      </c>
      <c r="R18" s="3">
        <v>695328767</v>
      </c>
    </row>
    <row r="19" spans="2:18" ht="24" customHeight="1" x14ac:dyDescent="0.55000000000000004">
      <c r="B19" s="2" t="s">
        <v>168</v>
      </c>
      <c r="D19" s="3">
        <v>0</v>
      </c>
      <c r="F19" s="3">
        <v>0</v>
      </c>
      <c r="H19" s="3">
        <v>0</v>
      </c>
      <c r="J19" s="3">
        <v>0</v>
      </c>
      <c r="L19" s="3">
        <v>10000</v>
      </c>
      <c r="N19" s="3">
        <v>9170937467</v>
      </c>
      <c r="P19" s="3">
        <v>8478463000</v>
      </c>
      <c r="R19" s="3">
        <v>692474467</v>
      </c>
    </row>
    <row r="20" spans="2:18" ht="24" customHeight="1" x14ac:dyDescent="0.55000000000000004">
      <c r="B20" s="2" t="s">
        <v>146</v>
      </c>
      <c r="D20" s="3">
        <v>0</v>
      </c>
      <c r="F20" s="3">
        <v>0</v>
      </c>
      <c r="H20" s="3">
        <v>0</v>
      </c>
      <c r="J20" s="3">
        <v>0</v>
      </c>
      <c r="L20" s="3">
        <v>6800</v>
      </c>
      <c r="N20" s="3">
        <v>6800000000</v>
      </c>
      <c r="P20" s="3">
        <v>6118890750</v>
      </c>
      <c r="R20" s="3">
        <v>681109250</v>
      </c>
    </row>
    <row r="21" spans="2:18" ht="24" customHeight="1" x14ac:dyDescent="0.55000000000000004">
      <c r="B21" s="2" t="s">
        <v>173</v>
      </c>
      <c r="D21" s="3">
        <v>0</v>
      </c>
      <c r="F21" s="3">
        <v>0</v>
      </c>
      <c r="H21" s="3">
        <v>0</v>
      </c>
      <c r="J21" s="3">
        <v>0</v>
      </c>
      <c r="L21" s="3">
        <v>5000</v>
      </c>
      <c r="N21" s="3">
        <v>5000000000</v>
      </c>
      <c r="P21" s="3">
        <v>4444089362</v>
      </c>
      <c r="R21" s="3">
        <v>555910638</v>
      </c>
    </row>
    <row r="22" spans="2:18" ht="24" customHeight="1" x14ac:dyDescent="0.55000000000000004">
      <c r="B22" s="2" t="s">
        <v>209</v>
      </c>
      <c r="D22" s="3">
        <v>8200</v>
      </c>
      <c r="F22" s="3">
        <v>8200000000</v>
      </c>
      <c r="H22" s="3">
        <v>7688273246</v>
      </c>
      <c r="J22" s="3">
        <v>511726754</v>
      </c>
      <c r="L22" s="3">
        <v>8200</v>
      </c>
      <c r="N22" s="3">
        <v>8200000000</v>
      </c>
      <c r="P22" s="3">
        <v>7688273246</v>
      </c>
      <c r="R22" s="3">
        <v>511726754</v>
      </c>
    </row>
    <row r="23" spans="2:18" ht="24" customHeight="1" x14ac:dyDescent="0.55000000000000004">
      <c r="B23" s="2" t="s">
        <v>136</v>
      </c>
      <c r="D23" s="3">
        <v>0</v>
      </c>
      <c r="F23" s="3">
        <v>0</v>
      </c>
      <c r="H23" s="3">
        <v>0</v>
      </c>
      <c r="J23" s="3">
        <v>0</v>
      </c>
      <c r="L23" s="3">
        <v>96000</v>
      </c>
      <c r="N23" s="3">
        <v>2777234179</v>
      </c>
      <c r="P23" s="3">
        <v>2271205439</v>
      </c>
      <c r="R23" s="3">
        <v>506028740</v>
      </c>
    </row>
    <row r="24" spans="2:18" ht="24" customHeight="1" x14ac:dyDescent="0.55000000000000004">
      <c r="B24" s="2" t="s">
        <v>179</v>
      </c>
      <c r="D24" s="3">
        <v>0</v>
      </c>
      <c r="F24" s="3">
        <v>0</v>
      </c>
      <c r="H24" s="3">
        <v>0</v>
      </c>
      <c r="J24" s="3">
        <v>0</v>
      </c>
      <c r="L24" s="3">
        <v>136883</v>
      </c>
      <c r="N24" s="3">
        <v>3727446854</v>
      </c>
      <c r="P24" s="3">
        <v>3308972702</v>
      </c>
      <c r="R24" s="3">
        <v>418474152</v>
      </c>
    </row>
    <row r="25" spans="2:18" ht="24" customHeight="1" x14ac:dyDescent="0.55000000000000004">
      <c r="B25" s="2" t="s">
        <v>119</v>
      </c>
      <c r="D25" s="3">
        <v>0</v>
      </c>
      <c r="F25" s="3">
        <v>0</v>
      </c>
      <c r="H25" s="3">
        <v>0</v>
      </c>
      <c r="J25" s="3">
        <v>0</v>
      </c>
      <c r="L25" s="3">
        <v>8700</v>
      </c>
      <c r="N25" s="3">
        <v>6105609162</v>
      </c>
      <c r="P25" s="3">
        <v>5687822285</v>
      </c>
      <c r="R25" s="3">
        <v>417786877</v>
      </c>
    </row>
    <row r="26" spans="2:18" ht="24" customHeight="1" x14ac:dyDescent="0.55000000000000004">
      <c r="B26" s="2" t="s">
        <v>96</v>
      </c>
      <c r="D26" s="3">
        <v>0</v>
      </c>
      <c r="F26" s="3">
        <v>0</v>
      </c>
      <c r="H26" s="3">
        <v>0</v>
      </c>
      <c r="J26" s="3">
        <v>0</v>
      </c>
      <c r="L26" s="3">
        <v>9900</v>
      </c>
      <c r="N26" s="3">
        <v>7092262297</v>
      </c>
      <c r="P26" s="3">
        <v>6691780894</v>
      </c>
      <c r="R26" s="3">
        <v>400481403</v>
      </c>
    </row>
    <row r="27" spans="2:18" ht="24" customHeight="1" x14ac:dyDescent="0.55000000000000004">
      <c r="B27" s="2" t="s">
        <v>159</v>
      </c>
      <c r="D27" s="3">
        <v>0</v>
      </c>
      <c r="F27" s="3">
        <v>0</v>
      </c>
      <c r="H27" s="3">
        <v>0</v>
      </c>
      <c r="J27" s="3">
        <v>0</v>
      </c>
      <c r="L27" s="3">
        <v>7800</v>
      </c>
      <c r="N27" s="3">
        <v>4601555820</v>
      </c>
      <c r="P27" s="3">
        <v>4211236575</v>
      </c>
      <c r="R27" s="3">
        <v>390319245</v>
      </c>
    </row>
    <row r="28" spans="2:18" ht="24" customHeight="1" x14ac:dyDescent="0.55000000000000004">
      <c r="B28" s="2" t="s">
        <v>205</v>
      </c>
      <c r="D28" s="3">
        <v>0</v>
      </c>
      <c r="F28" s="3">
        <v>0</v>
      </c>
      <c r="H28" s="3">
        <v>0</v>
      </c>
      <c r="J28" s="3">
        <v>0</v>
      </c>
      <c r="L28" s="3">
        <v>10000</v>
      </c>
      <c r="N28" s="3">
        <v>10000000000</v>
      </c>
      <c r="P28" s="3">
        <v>9711759937</v>
      </c>
      <c r="R28" s="3">
        <v>288240063</v>
      </c>
    </row>
    <row r="29" spans="2:18" ht="24" customHeight="1" x14ac:dyDescent="0.55000000000000004">
      <c r="B29" s="2" t="s">
        <v>97</v>
      </c>
      <c r="D29" s="3">
        <v>0</v>
      </c>
      <c r="F29" s="3">
        <v>0</v>
      </c>
      <c r="H29" s="3">
        <v>0</v>
      </c>
      <c r="J29" s="3">
        <v>0</v>
      </c>
      <c r="L29" s="3">
        <v>4400</v>
      </c>
      <c r="N29" s="3">
        <v>3214259315</v>
      </c>
      <c r="P29" s="3">
        <v>2944306819</v>
      </c>
      <c r="R29" s="3">
        <v>269952496</v>
      </c>
    </row>
    <row r="30" spans="2:18" ht="24" customHeight="1" x14ac:dyDescent="0.55000000000000004">
      <c r="B30" s="2" t="s">
        <v>118</v>
      </c>
      <c r="D30" s="3">
        <v>0</v>
      </c>
      <c r="F30" s="3">
        <v>0</v>
      </c>
      <c r="H30" s="3">
        <v>0</v>
      </c>
      <c r="J30" s="3">
        <v>0</v>
      </c>
      <c r="L30" s="3">
        <v>28929</v>
      </c>
      <c r="N30" s="3">
        <v>2509314302</v>
      </c>
      <c r="P30" s="3">
        <v>2319241767</v>
      </c>
      <c r="R30" s="3">
        <v>190072535</v>
      </c>
    </row>
    <row r="31" spans="2:18" ht="24" customHeight="1" x14ac:dyDescent="0.55000000000000004">
      <c r="B31" s="2" t="s">
        <v>186</v>
      </c>
      <c r="D31" s="3">
        <v>0</v>
      </c>
      <c r="F31" s="3">
        <v>0</v>
      </c>
      <c r="H31" s="3">
        <v>0</v>
      </c>
      <c r="J31" s="3">
        <v>0</v>
      </c>
      <c r="L31" s="3">
        <v>8000</v>
      </c>
      <c r="N31" s="3">
        <v>7101912545</v>
      </c>
      <c r="P31" s="3">
        <v>6977264400</v>
      </c>
      <c r="R31" s="3">
        <v>124648145</v>
      </c>
    </row>
    <row r="32" spans="2:18" ht="24" customHeight="1" x14ac:dyDescent="0.55000000000000004">
      <c r="B32" s="2" t="s">
        <v>180</v>
      </c>
      <c r="D32" s="3">
        <v>0</v>
      </c>
      <c r="F32" s="3">
        <v>0</v>
      </c>
      <c r="H32" s="3">
        <v>0</v>
      </c>
      <c r="J32" s="3">
        <v>0</v>
      </c>
      <c r="L32" s="3">
        <v>5000</v>
      </c>
      <c r="N32" s="3">
        <v>5000000000</v>
      </c>
      <c r="P32" s="3">
        <v>4934894287</v>
      </c>
      <c r="R32" s="3">
        <v>65105713</v>
      </c>
    </row>
    <row r="33" spans="2:18" ht="24" customHeight="1" x14ac:dyDescent="0.55000000000000004">
      <c r="B33" s="2" t="s">
        <v>122</v>
      </c>
      <c r="D33" s="3">
        <v>0</v>
      </c>
      <c r="F33" s="3">
        <v>0</v>
      </c>
      <c r="H33" s="3">
        <v>0</v>
      </c>
      <c r="J33" s="3">
        <v>0</v>
      </c>
      <c r="L33" s="3">
        <v>1700</v>
      </c>
      <c r="N33" s="3">
        <v>1291096950</v>
      </c>
      <c r="P33" s="3">
        <v>1264116072</v>
      </c>
      <c r="R33" s="3">
        <v>26980878</v>
      </c>
    </row>
    <row r="34" spans="2:18" ht="24" customHeight="1" x14ac:dyDescent="0.55000000000000004">
      <c r="B34" s="2" t="s">
        <v>232</v>
      </c>
      <c r="D34" s="3">
        <v>0</v>
      </c>
      <c r="F34" s="3">
        <v>0</v>
      </c>
      <c r="H34" s="3">
        <v>0</v>
      </c>
      <c r="J34" s="3">
        <v>0</v>
      </c>
      <c r="L34" s="3">
        <v>6000</v>
      </c>
      <c r="N34" s="3">
        <v>5865496692</v>
      </c>
      <c r="P34" s="3">
        <v>5842058680</v>
      </c>
      <c r="R34" s="3">
        <v>23438012</v>
      </c>
    </row>
    <row r="35" spans="2:18" ht="24" customHeight="1" x14ac:dyDescent="0.55000000000000004">
      <c r="B35" s="2" t="s">
        <v>167</v>
      </c>
      <c r="D35" s="3">
        <v>0</v>
      </c>
      <c r="F35" s="3">
        <v>0</v>
      </c>
      <c r="H35" s="3">
        <v>0</v>
      </c>
      <c r="J35" s="3">
        <v>0</v>
      </c>
      <c r="L35" s="3">
        <v>940</v>
      </c>
      <c r="N35" s="3">
        <v>25434561</v>
      </c>
      <c r="P35" s="3">
        <v>16753917</v>
      </c>
      <c r="R35" s="3">
        <v>8680644</v>
      </c>
    </row>
    <row r="36" spans="2:18" ht="24" customHeight="1" x14ac:dyDescent="0.55000000000000004">
      <c r="B36" s="2" t="s">
        <v>187</v>
      </c>
      <c r="D36" s="3">
        <v>0</v>
      </c>
      <c r="F36" s="3">
        <v>0</v>
      </c>
      <c r="H36" s="3">
        <v>0</v>
      </c>
      <c r="J36" s="3">
        <v>0</v>
      </c>
      <c r="L36" s="3">
        <v>600</v>
      </c>
      <c r="N36" s="3">
        <v>526764510</v>
      </c>
      <c r="P36" s="3">
        <v>520894395</v>
      </c>
      <c r="R36" s="3">
        <v>5870115</v>
      </c>
    </row>
    <row r="37" spans="2:18" ht="24" customHeight="1" x14ac:dyDescent="0.55000000000000004">
      <c r="B37" s="2" t="s">
        <v>147</v>
      </c>
      <c r="D37" s="3">
        <v>0</v>
      </c>
      <c r="F37" s="3">
        <v>0</v>
      </c>
      <c r="H37" s="3">
        <v>0</v>
      </c>
      <c r="J37" s="3">
        <v>0</v>
      </c>
      <c r="L37" s="3">
        <v>100</v>
      </c>
      <c r="N37" s="3">
        <v>77388972</v>
      </c>
      <c r="P37" s="3">
        <v>73636650</v>
      </c>
      <c r="R37" s="3">
        <v>3752322</v>
      </c>
    </row>
    <row r="38" spans="2:18" ht="24" customHeight="1" x14ac:dyDescent="0.55000000000000004">
      <c r="B38" s="2" t="s">
        <v>137</v>
      </c>
      <c r="D38" s="3">
        <v>0</v>
      </c>
      <c r="F38" s="3">
        <v>0</v>
      </c>
      <c r="H38" s="3">
        <v>0</v>
      </c>
      <c r="J38" s="3">
        <v>0</v>
      </c>
      <c r="L38" s="3">
        <v>100</v>
      </c>
      <c r="N38" s="3">
        <v>68323616</v>
      </c>
      <c r="P38" s="3">
        <v>65060788</v>
      </c>
      <c r="R38" s="3">
        <v>3262828</v>
      </c>
    </row>
    <row r="39" spans="2:18" ht="24" customHeight="1" x14ac:dyDescent="0.55000000000000004">
      <c r="B39" s="2" t="s">
        <v>185</v>
      </c>
      <c r="D39" s="3">
        <v>0</v>
      </c>
      <c r="F39" s="3">
        <v>0</v>
      </c>
      <c r="H39" s="3">
        <v>0</v>
      </c>
      <c r="J39" s="3">
        <v>0</v>
      </c>
      <c r="L39" s="3">
        <v>71</v>
      </c>
      <c r="N39" s="3">
        <v>1168060</v>
      </c>
      <c r="P39" s="3">
        <v>910468</v>
      </c>
      <c r="R39" s="3">
        <v>257592</v>
      </c>
    </row>
    <row r="40" spans="2:18" ht="24" customHeight="1" x14ac:dyDescent="0.55000000000000004">
      <c r="B40" s="2" t="s">
        <v>238</v>
      </c>
      <c r="D40" s="3">
        <v>0</v>
      </c>
      <c r="F40" s="3">
        <v>0</v>
      </c>
      <c r="H40" s="3">
        <v>0</v>
      </c>
      <c r="J40" s="3">
        <v>0</v>
      </c>
      <c r="L40" s="3">
        <v>16</v>
      </c>
      <c r="N40" s="3">
        <v>16000000</v>
      </c>
      <c r="P40" s="3">
        <v>15876334</v>
      </c>
      <c r="R40" s="3">
        <v>123666</v>
      </c>
    </row>
    <row r="41" spans="2:18" ht="24" customHeight="1" x14ac:dyDescent="0.55000000000000004">
      <c r="B41" s="2" t="s">
        <v>121</v>
      </c>
      <c r="D41" s="3">
        <v>0</v>
      </c>
      <c r="F41" s="3">
        <v>0</v>
      </c>
      <c r="H41" s="3">
        <v>0</v>
      </c>
      <c r="J41" s="3">
        <v>0</v>
      </c>
      <c r="L41" s="3">
        <v>9</v>
      </c>
      <c r="N41" s="3">
        <v>9000000</v>
      </c>
      <c r="P41" s="3">
        <v>8998368</v>
      </c>
      <c r="R41" s="3">
        <v>1632</v>
      </c>
    </row>
    <row r="42" spans="2:18" ht="24" customHeight="1" x14ac:dyDescent="0.55000000000000004">
      <c r="B42" s="2" t="s">
        <v>237</v>
      </c>
      <c r="D42" s="3">
        <v>0</v>
      </c>
      <c r="F42" s="3">
        <v>0</v>
      </c>
      <c r="H42" s="3">
        <v>0</v>
      </c>
      <c r="J42" s="3">
        <v>0</v>
      </c>
      <c r="L42" s="3">
        <v>7000</v>
      </c>
      <c r="N42" s="3">
        <v>5689968507</v>
      </c>
      <c r="P42" s="3">
        <v>5694565950</v>
      </c>
      <c r="R42" s="3">
        <v>-4597443</v>
      </c>
    </row>
    <row r="43" spans="2:18" ht="24" customHeight="1" x14ac:dyDescent="0.55000000000000004">
      <c r="B43" s="2" t="s">
        <v>204</v>
      </c>
      <c r="D43" s="3">
        <v>40641</v>
      </c>
      <c r="F43" s="3">
        <v>1232175182</v>
      </c>
      <c r="H43" s="3">
        <v>1384568747</v>
      </c>
      <c r="J43" s="3">
        <v>-152393565</v>
      </c>
      <c r="L43" s="3">
        <v>40641</v>
      </c>
      <c r="N43" s="3">
        <v>1232175182</v>
      </c>
      <c r="P43" s="3">
        <v>1384568747</v>
      </c>
      <c r="R43" s="3">
        <v>-152393565</v>
      </c>
    </row>
    <row r="44" spans="2:18" ht="24" customHeight="1" x14ac:dyDescent="0.55000000000000004">
      <c r="B44" s="2" t="s">
        <v>13</v>
      </c>
      <c r="D44" s="3">
        <v>0</v>
      </c>
      <c r="F44" s="3">
        <v>0</v>
      </c>
      <c r="H44" s="3">
        <v>0</v>
      </c>
      <c r="J44" s="3">
        <v>0</v>
      </c>
      <c r="L44" s="3">
        <v>200000</v>
      </c>
      <c r="N44" s="3">
        <v>6069085986</v>
      </c>
      <c r="P44" s="3">
        <v>6322158000</v>
      </c>
      <c r="R44" s="3">
        <v>-253072014</v>
      </c>
    </row>
    <row r="45" spans="2:18" ht="24" customHeight="1" x14ac:dyDescent="0.55000000000000004">
      <c r="B45" s="2" t="s">
        <v>220</v>
      </c>
      <c r="D45" s="3">
        <v>0</v>
      </c>
      <c r="F45" s="3">
        <v>0</v>
      </c>
      <c r="H45" s="3">
        <v>0</v>
      </c>
      <c r="J45" s="3">
        <v>0</v>
      </c>
      <c r="L45" s="3">
        <v>32609</v>
      </c>
      <c r="N45" s="3">
        <v>3203567053</v>
      </c>
      <c r="P45" s="3">
        <v>3480129654</v>
      </c>
      <c r="R45" s="3">
        <v>-276562601</v>
      </c>
    </row>
    <row r="46" spans="2:18" ht="24" customHeight="1" x14ac:dyDescent="0.55000000000000004">
      <c r="B46" s="2" t="s">
        <v>14</v>
      </c>
      <c r="D46" s="3">
        <v>724528</v>
      </c>
      <c r="F46" s="3">
        <v>3842156374</v>
      </c>
      <c r="H46" s="3">
        <v>4242078473</v>
      </c>
      <c r="J46" s="3">
        <v>-399922099</v>
      </c>
      <c r="L46" s="3">
        <v>1449057</v>
      </c>
      <c r="N46" s="3">
        <v>8081876380</v>
      </c>
      <c r="P46" s="3">
        <v>8484162802</v>
      </c>
      <c r="R46" s="3">
        <v>-402286422</v>
      </c>
    </row>
    <row r="47" spans="2:18" ht="25.5" customHeight="1" x14ac:dyDescent="0.55000000000000004">
      <c r="B47" s="2" t="s">
        <v>117</v>
      </c>
      <c r="D47" s="3">
        <v>120000</v>
      </c>
      <c r="F47" s="3">
        <v>2154046519</v>
      </c>
      <c r="H47" s="3">
        <v>2890299753</v>
      </c>
      <c r="J47" s="3">
        <v>-736253234</v>
      </c>
      <c r="L47" s="3">
        <v>120000</v>
      </c>
      <c r="N47" s="3">
        <v>2154046519</v>
      </c>
      <c r="P47" s="3">
        <v>2890299753</v>
      </c>
      <c r="R47" s="3">
        <v>-736253234</v>
      </c>
    </row>
    <row r="48" spans="2:18" x14ac:dyDescent="0.55000000000000004">
      <c r="D48" s="3"/>
      <c r="F48" s="3"/>
      <c r="H48" s="3"/>
      <c r="J48" s="3"/>
      <c r="L48" s="3"/>
      <c r="N48" s="3"/>
      <c r="P48" s="3"/>
      <c r="R48" s="3"/>
    </row>
    <row r="49" spans="2:18" ht="21.75" thickBot="1" x14ac:dyDescent="0.6">
      <c r="B49" s="32" t="s">
        <v>80</v>
      </c>
      <c r="D49" s="10">
        <f>SUM(D10:D48)</f>
        <v>909669</v>
      </c>
      <c r="F49" s="10">
        <f>SUM(F10:F48)</f>
        <v>31113127045</v>
      </c>
      <c r="H49" s="10">
        <f>SUM(H10:H48)</f>
        <v>30456234312</v>
      </c>
      <c r="J49" s="10">
        <f>SUM(J10:J48)</f>
        <v>656892733</v>
      </c>
      <c r="L49" s="10">
        <f>SUM(L10:L48)</f>
        <v>2866871</v>
      </c>
      <c r="N49" s="10">
        <f>SUM(N10:N48)</f>
        <v>214413262399</v>
      </c>
      <c r="P49" s="10">
        <f>SUM(P10:P48)</f>
        <v>201210981949</v>
      </c>
      <c r="R49" s="10">
        <f>SUM(R10:R48)</f>
        <v>13202280450</v>
      </c>
    </row>
    <row r="50" spans="2:18" ht="21.75" thickTop="1" x14ac:dyDescent="0.55000000000000004"/>
    <row r="51" spans="2:18" ht="26.25" x14ac:dyDescent="0.65">
      <c r="J51" s="27">
        <v>13</v>
      </c>
    </row>
  </sheetData>
  <sortState xmlns:xlrd2="http://schemas.microsoft.com/office/spreadsheetml/2017/richdata2" ref="B10:R47">
    <sortCondition descending="1" ref="R10:R47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2" manualBreakCount="2">
    <brk id="32" max="16383" man="1"/>
    <brk id="4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5"/>
  <sheetViews>
    <sheetView rightToLeft="1" view="pageBreakPreview" topLeftCell="A25" zoomScaleNormal="100" zoomScaleSheetLayoutView="100" workbookViewId="0">
      <selection activeCell="D44" sqref="D4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156</v>
      </c>
      <c r="C9" s="4"/>
      <c r="D9" s="54">
        <v>0</v>
      </c>
      <c r="E9" s="4"/>
      <c r="F9" s="54">
        <v>594917186</v>
      </c>
      <c r="G9" s="4"/>
      <c r="H9" s="54">
        <v>259622302</v>
      </c>
      <c r="I9" s="4"/>
      <c r="J9" s="54">
        <v>854539488</v>
      </c>
      <c r="K9" s="4"/>
      <c r="L9" s="54">
        <v>0</v>
      </c>
      <c r="M9" s="4"/>
      <c r="N9" s="54">
        <v>6900726486</v>
      </c>
      <c r="O9" s="4"/>
      <c r="P9" s="54">
        <v>695328767</v>
      </c>
      <c r="Q9" s="4"/>
      <c r="R9" s="54">
        <v>7596055253</v>
      </c>
    </row>
    <row r="10" spans="2:28" ht="21.75" x14ac:dyDescent="0.6">
      <c r="B10" s="4" t="s">
        <v>119</v>
      </c>
      <c r="C10" s="4"/>
      <c r="D10" s="29">
        <v>0</v>
      </c>
      <c r="E10" s="4"/>
      <c r="F10" s="29">
        <v>375386129</v>
      </c>
      <c r="G10" s="4"/>
      <c r="H10" s="29">
        <v>0</v>
      </c>
      <c r="I10" s="4"/>
      <c r="J10" s="29">
        <v>375386129</v>
      </c>
      <c r="K10" s="4"/>
      <c r="L10" s="29">
        <v>0</v>
      </c>
      <c r="M10" s="4"/>
      <c r="N10" s="29">
        <v>2351794518</v>
      </c>
      <c r="O10" s="4"/>
      <c r="P10" s="29">
        <v>417786877</v>
      </c>
      <c r="Q10" s="4"/>
      <c r="R10" s="29">
        <v>2769581395</v>
      </c>
    </row>
    <row r="11" spans="2:28" ht="21.75" x14ac:dyDescent="0.6">
      <c r="B11" s="4" t="s">
        <v>159</v>
      </c>
      <c r="C11" s="4"/>
      <c r="D11" s="29">
        <v>0</v>
      </c>
      <c r="E11" s="4"/>
      <c r="F11" s="29">
        <v>281856804</v>
      </c>
      <c r="G11" s="4"/>
      <c r="H11" s="29">
        <v>0</v>
      </c>
      <c r="I11" s="4"/>
      <c r="J11" s="29">
        <v>281856804</v>
      </c>
      <c r="K11" s="4"/>
      <c r="L11" s="29">
        <v>0</v>
      </c>
      <c r="M11" s="4"/>
      <c r="N11" s="29">
        <v>1835598643</v>
      </c>
      <c r="O11" s="4"/>
      <c r="P11" s="29">
        <v>390319245</v>
      </c>
      <c r="Q11" s="4"/>
      <c r="R11" s="29">
        <v>2225917888</v>
      </c>
    </row>
    <row r="12" spans="2:28" ht="21.75" x14ac:dyDescent="0.6">
      <c r="B12" s="4" t="s">
        <v>158</v>
      </c>
      <c r="C12" s="4"/>
      <c r="D12" s="29">
        <v>0</v>
      </c>
      <c r="E12" s="4"/>
      <c r="F12" s="29">
        <v>0</v>
      </c>
      <c r="G12" s="4"/>
      <c r="H12" s="29">
        <v>0</v>
      </c>
      <c r="I12" s="4"/>
      <c r="J12" s="29">
        <v>0</v>
      </c>
      <c r="K12" s="4"/>
      <c r="L12" s="29">
        <v>0</v>
      </c>
      <c r="M12" s="4"/>
      <c r="N12" s="29">
        <v>0</v>
      </c>
      <c r="O12" s="4"/>
      <c r="P12" s="29">
        <v>1636306157</v>
      </c>
      <c r="Q12" s="4"/>
      <c r="R12" s="29">
        <v>1636306157</v>
      </c>
    </row>
    <row r="13" spans="2:28" ht="21.75" x14ac:dyDescent="0.6">
      <c r="B13" s="4" t="s">
        <v>170</v>
      </c>
      <c r="C13" s="4"/>
      <c r="D13" s="29">
        <v>0</v>
      </c>
      <c r="E13" s="4"/>
      <c r="F13" s="29">
        <v>0</v>
      </c>
      <c r="G13" s="4"/>
      <c r="H13" s="29">
        <v>1174112575</v>
      </c>
      <c r="I13" s="4"/>
      <c r="J13" s="29">
        <v>1174112575</v>
      </c>
      <c r="K13" s="4"/>
      <c r="L13" s="29">
        <v>0</v>
      </c>
      <c r="M13" s="4"/>
      <c r="N13" s="29">
        <v>0</v>
      </c>
      <c r="O13" s="4"/>
      <c r="P13" s="29">
        <v>1404953365</v>
      </c>
      <c r="Q13" s="4"/>
      <c r="R13" s="29">
        <v>1404953365</v>
      </c>
    </row>
    <row r="14" spans="2:28" ht="21.75" x14ac:dyDescent="0.6">
      <c r="B14" s="4" t="s">
        <v>169</v>
      </c>
      <c r="C14" s="4"/>
      <c r="D14" s="29">
        <v>0</v>
      </c>
      <c r="E14" s="4"/>
      <c r="F14" s="29">
        <v>0</v>
      </c>
      <c r="G14" s="4"/>
      <c r="H14" s="29">
        <v>0</v>
      </c>
      <c r="I14" s="4"/>
      <c r="J14" s="29">
        <v>0</v>
      </c>
      <c r="K14" s="4"/>
      <c r="L14" s="29">
        <v>0</v>
      </c>
      <c r="M14" s="4"/>
      <c r="N14" s="29">
        <v>0</v>
      </c>
      <c r="O14" s="4"/>
      <c r="P14" s="29">
        <v>1099800625</v>
      </c>
      <c r="Q14" s="4"/>
      <c r="R14" s="29">
        <v>1099800625</v>
      </c>
    </row>
    <row r="15" spans="2:28" ht="21.75" x14ac:dyDescent="0.6">
      <c r="B15" s="4" t="s">
        <v>177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833435614</v>
      </c>
      <c r="Q15" s="4"/>
      <c r="R15" s="29">
        <v>833435614</v>
      </c>
    </row>
    <row r="16" spans="2:28" ht="21.75" x14ac:dyDescent="0.6">
      <c r="B16" s="4" t="s">
        <v>161</v>
      </c>
      <c r="C16" s="4"/>
      <c r="D16" s="29">
        <v>0</v>
      </c>
      <c r="E16" s="4"/>
      <c r="F16" s="29">
        <v>0</v>
      </c>
      <c r="G16" s="4"/>
      <c r="H16" s="29">
        <v>0</v>
      </c>
      <c r="I16" s="4"/>
      <c r="J16" s="29">
        <v>0</v>
      </c>
      <c r="K16" s="4"/>
      <c r="L16" s="29">
        <v>0</v>
      </c>
      <c r="M16" s="4"/>
      <c r="N16" s="29">
        <v>0</v>
      </c>
      <c r="O16" s="4"/>
      <c r="P16" s="29">
        <v>775084367</v>
      </c>
      <c r="Q16" s="4"/>
      <c r="R16" s="29">
        <v>775084367</v>
      </c>
    </row>
    <row r="17" spans="2:18" ht="21.75" x14ac:dyDescent="0.6">
      <c r="B17" s="4" t="s">
        <v>212</v>
      </c>
      <c r="C17" s="4"/>
      <c r="D17" s="29">
        <v>0</v>
      </c>
      <c r="E17" s="4"/>
      <c r="F17" s="29">
        <v>491183059</v>
      </c>
      <c r="G17" s="4"/>
      <c r="H17" s="29">
        <v>0</v>
      </c>
      <c r="I17" s="4"/>
      <c r="J17" s="29">
        <v>491183059</v>
      </c>
      <c r="K17" s="4"/>
      <c r="L17" s="29">
        <v>0</v>
      </c>
      <c r="M17" s="4"/>
      <c r="N17" s="29">
        <v>757725497</v>
      </c>
      <c r="O17" s="4"/>
      <c r="P17" s="29">
        <v>0</v>
      </c>
      <c r="Q17" s="4"/>
      <c r="R17" s="29">
        <v>757725497</v>
      </c>
    </row>
    <row r="18" spans="2:18" ht="21.75" x14ac:dyDescent="0.6">
      <c r="B18" s="4" t="s">
        <v>168</v>
      </c>
      <c r="C18" s="4"/>
      <c r="D18" s="29">
        <v>0</v>
      </c>
      <c r="E18" s="4"/>
      <c r="F18" s="29">
        <v>0</v>
      </c>
      <c r="G18" s="4"/>
      <c r="H18" s="29">
        <v>0</v>
      </c>
      <c r="I18" s="4"/>
      <c r="J18" s="29">
        <v>0</v>
      </c>
      <c r="K18" s="4"/>
      <c r="L18" s="29">
        <v>0</v>
      </c>
      <c r="M18" s="4"/>
      <c r="N18" s="29">
        <v>0</v>
      </c>
      <c r="O18" s="4"/>
      <c r="P18" s="29">
        <v>692474467</v>
      </c>
      <c r="Q18" s="4"/>
      <c r="R18" s="29">
        <v>692474467</v>
      </c>
    </row>
    <row r="19" spans="2:18" ht="21.75" x14ac:dyDescent="0.6">
      <c r="B19" s="4" t="s">
        <v>146</v>
      </c>
      <c r="C19" s="4"/>
      <c r="D19" s="29">
        <v>0</v>
      </c>
      <c r="E19" s="4"/>
      <c r="F19" s="29">
        <v>0</v>
      </c>
      <c r="G19" s="4"/>
      <c r="H19" s="29">
        <v>0</v>
      </c>
      <c r="I19" s="4"/>
      <c r="J19" s="29">
        <v>0</v>
      </c>
      <c r="K19" s="4"/>
      <c r="L19" s="29">
        <v>0</v>
      </c>
      <c r="M19" s="4"/>
      <c r="N19" s="29">
        <v>0</v>
      </c>
      <c r="O19" s="4"/>
      <c r="P19" s="29">
        <v>681109250</v>
      </c>
      <c r="Q19" s="4"/>
      <c r="R19" s="29">
        <v>681109250</v>
      </c>
    </row>
    <row r="20" spans="2:18" ht="21.75" x14ac:dyDescent="0.6">
      <c r="B20" s="4" t="s">
        <v>96</v>
      </c>
      <c r="C20" s="4"/>
      <c r="D20" s="29">
        <v>0</v>
      </c>
      <c r="E20" s="4"/>
      <c r="F20" s="29">
        <v>127150549</v>
      </c>
      <c r="G20" s="4"/>
      <c r="H20" s="29">
        <v>0</v>
      </c>
      <c r="I20" s="4"/>
      <c r="J20" s="29">
        <v>127150549</v>
      </c>
      <c r="K20" s="4"/>
      <c r="L20" s="29">
        <v>0</v>
      </c>
      <c r="M20" s="4"/>
      <c r="N20" s="29">
        <v>250784186</v>
      </c>
      <c r="O20" s="4"/>
      <c r="P20" s="29">
        <v>400481403</v>
      </c>
      <c r="Q20" s="4"/>
      <c r="R20" s="29">
        <v>651265589</v>
      </c>
    </row>
    <row r="21" spans="2:18" ht="21.75" x14ac:dyDescent="0.6">
      <c r="B21" s="4" t="s">
        <v>98</v>
      </c>
      <c r="C21" s="4"/>
      <c r="D21" s="29">
        <v>0</v>
      </c>
      <c r="E21" s="4"/>
      <c r="F21" s="29">
        <v>119738293</v>
      </c>
      <c r="G21" s="4"/>
      <c r="H21" s="29">
        <v>0</v>
      </c>
      <c r="I21" s="4"/>
      <c r="J21" s="29">
        <v>119738293</v>
      </c>
      <c r="K21" s="4"/>
      <c r="L21" s="29">
        <v>0</v>
      </c>
      <c r="M21" s="4"/>
      <c r="N21" s="29">
        <v>626026512</v>
      </c>
      <c r="O21" s="4"/>
      <c r="P21" s="29">
        <v>0</v>
      </c>
      <c r="Q21" s="4"/>
      <c r="R21" s="29">
        <v>626026512</v>
      </c>
    </row>
    <row r="22" spans="2:18" ht="21.75" x14ac:dyDescent="0.6">
      <c r="B22" s="4" t="s">
        <v>97</v>
      </c>
      <c r="C22" s="4"/>
      <c r="D22" s="29">
        <v>0</v>
      </c>
      <c r="E22" s="4"/>
      <c r="F22" s="29">
        <v>136182149</v>
      </c>
      <c r="G22" s="4"/>
      <c r="H22" s="29">
        <v>0</v>
      </c>
      <c r="I22" s="4"/>
      <c r="J22" s="29">
        <v>136182149</v>
      </c>
      <c r="K22" s="4"/>
      <c r="L22" s="29">
        <v>0</v>
      </c>
      <c r="M22" s="4"/>
      <c r="N22" s="29">
        <v>336491948</v>
      </c>
      <c r="O22" s="4"/>
      <c r="P22" s="29">
        <v>269952496</v>
      </c>
      <c r="Q22" s="4"/>
      <c r="R22" s="29">
        <v>606444444</v>
      </c>
    </row>
    <row r="23" spans="2:18" ht="21.75" x14ac:dyDescent="0.6">
      <c r="B23" s="4" t="s">
        <v>206</v>
      </c>
      <c r="C23" s="4"/>
      <c r="D23" s="29">
        <v>0</v>
      </c>
      <c r="E23" s="4"/>
      <c r="F23" s="29">
        <v>146070520</v>
      </c>
      <c r="G23" s="4"/>
      <c r="H23" s="29">
        <v>0</v>
      </c>
      <c r="I23" s="4"/>
      <c r="J23" s="29">
        <v>146070520</v>
      </c>
      <c r="K23" s="4"/>
      <c r="L23" s="29">
        <v>0</v>
      </c>
      <c r="M23" s="4"/>
      <c r="N23" s="29">
        <v>559233162</v>
      </c>
      <c r="O23" s="4"/>
      <c r="P23" s="29">
        <v>0</v>
      </c>
      <c r="Q23" s="4"/>
      <c r="R23" s="29">
        <v>559233162</v>
      </c>
    </row>
    <row r="24" spans="2:18" ht="21.75" x14ac:dyDescent="0.6">
      <c r="B24" s="4" t="s">
        <v>173</v>
      </c>
      <c r="C24" s="4"/>
      <c r="D24" s="29">
        <v>0</v>
      </c>
      <c r="E24" s="4"/>
      <c r="F24" s="29">
        <v>0</v>
      </c>
      <c r="G24" s="4"/>
      <c r="H24" s="29">
        <v>0</v>
      </c>
      <c r="I24" s="4"/>
      <c r="J24" s="29">
        <v>0</v>
      </c>
      <c r="K24" s="4"/>
      <c r="L24" s="29">
        <v>0</v>
      </c>
      <c r="M24" s="4"/>
      <c r="N24" s="29">
        <v>0</v>
      </c>
      <c r="O24" s="4"/>
      <c r="P24" s="29">
        <v>555910638</v>
      </c>
      <c r="Q24" s="4"/>
      <c r="R24" s="29">
        <v>555910638</v>
      </c>
    </row>
    <row r="25" spans="2:18" ht="21.75" x14ac:dyDescent="0.6">
      <c r="B25" s="4" t="s">
        <v>141</v>
      </c>
      <c r="C25" s="4"/>
      <c r="D25" s="29">
        <v>33695630</v>
      </c>
      <c r="E25" s="4"/>
      <c r="F25" s="29">
        <v>50836044</v>
      </c>
      <c r="G25" s="4"/>
      <c r="H25" s="29">
        <v>0</v>
      </c>
      <c r="I25" s="4"/>
      <c r="J25" s="29">
        <v>84531674</v>
      </c>
      <c r="K25" s="4"/>
      <c r="L25" s="29">
        <v>270925302</v>
      </c>
      <c r="M25" s="4"/>
      <c r="N25" s="29">
        <v>256253546</v>
      </c>
      <c r="O25" s="4"/>
      <c r="P25" s="29">
        <v>0</v>
      </c>
      <c r="Q25" s="4"/>
      <c r="R25" s="29">
        <v>527178848</v>
      </c>
    </row>
    <row r="26" spans="2:18" ht="21.75" x14ac:dyDescent="0.6">
      <c r="B26" s="4" t="s">
        <v>209</v>
      </c>
      <c r="C26" s="4"/>
      <c r="D26" s="29">
        <v>0</v>
      </c>
      <c r="E26" s="4"/>
      <c r="F26" s="29">
        <v>0</v>
      </c>
      <c r="G26" s="4"/>
      <c r="H26" s="29">
        <v>511726754</v>
      </c>
      <c r="I26" s="4"/>
      <c r="J26" s="29">
        <v>511726754</v>
      </c>
      <c r="K26" s="4"/>
      <c r="L26" s="29">
        <v>0</v>
      </c>
      <c r="M26" s="4"/>
      <c r="N26" s="29">
        <v>0</v>
      </c>
      <c r="O26" s="4"/>
      <c r="P26" s="29">
        <v>511726754</v>
      </c>
      <c r="Q26" s="4"/>
      <c r="R26" s="29">
        <v>511726754</v>
      </c>
    </row>
    <row r="27" spans="2:18" ht="21.75" x14ac:dyDescent="0.6">
      <c r="B27" s="4" t="s">
        <v>215</v>
      </c>
      <c r="C27" s="4"/>
      <c r="D27" s="29">
        <v>0</v>
      </c>
      <c r="E27" s="4"/>
      <c r="F27" s="29">
        <v>152841833</v>
      </c>
      <c r="G27" s="4"/>
      <c r="H27" s="29">
        <v>0</v>
      </c>
      <c r="I27" s="4"/>
      <c r="J27" s="29">
        <v>152841833</v>
      </c>
      <c r="K27" s="4"/>
      <c r="L27" s="29">
        <v>0</v>
      </c>
      <c r="M27" s="4"/>
      <c r="N27" s="29">
        <v>417607696</v>
      </c>
      <c r="O27" s="4"/>
      <c r="P27" s="29">
        <v>0</v>
      </c>
      <c r="Q27" s="4"/>
      <c r="R27" s="29">
        <v>417607696</v>
      </c>
    </row>
    <row r="28" spans="2:18" ht="21.75" x14ac:dyDescent="0.6">
      <c r="B28" s="4" t="s">
        <v>205</v>
      </c>
      <c r="C28" s="4"/>
      <c r="D28" s="29">
        <v>0</v>
      </c>
      <c r="E28" s="4"/>
      <c r="F28" s="29">
        <v>0</v>
      </c>
      <c r="G28" s="4"/>
      <c r="H28" s="29">
        <v>0</v>
      </c>
      <c r="I28" s="4"/>
      <c r="J28" s="29">
        <v>0</v>
      </c>
      <c r="K28" s="4"/>
      <c r="L28" s="29">
        <v>0</v>
      </c>
      <c r="M28" s="4"/>
      <c r="N28" s="29">
        <v>0</v>
      </c>
      <c r="O28" s="4"/>
      <c r="P28" s="29">
        <v>288240063</v>
      </c>
      <c r="Q28" s="4"/>
      <c r="R28" s="29">
        <v>288240063</v>
      </c>
    </row>
    <row r="29" spans="2:18" ht="21.75" x14ac:dyDescent="0.6">
      <c r="B29" s="4" t="s">
        <v>122</v>
      </c>
      <c r="C29" s="4"/>
      <c r="D29" s="29">
        <v>0</v>
      </c>
      <c r="E29" s="4"/>
      <c r="F29" s="29">
        <v>128629882</v>
      </c>
      <c r="G29" s="4"/>
      <c r="H29" s="29">
        <v>0</v>
      </c>
      <c r="I29" s="4"/>
      <c r="J29" s="29">
        <v>128629882</v>
      </c>
      <c r="K29" s="4"/>
      <c r="L29" s="29">
        <v>0</v>
      </c>
      <c r="M29" s="4"/>
      <c r="N29" s="29">
        <v>249116477</v>
      </c>
      <c r="O29" s="4"/>
      <c r="P29" s="29">
        <v>26980878</v>
      </c>
      <c r="Q29" s="4"/>
      <c r="R29" s="29">
        <v>276097355</v>
      </c>
    </row>
    <row r="30" spans="2:18" ht="21.75" x14ac:dyDescent="0.6">
      <c r="B30" s="4" t="s">
        <v>248</v>
      </c>
      <c r="C30" s="4"/>
      <c r="D30" s="29">
        <v>94071954</v>
      </c>
      <c r="E30" s="4"/>
      <c r="F30" s="29">
        <v>122753928</v>
      </c>
      <c r="G30" s="4"/>
      <c r="H30" s="29">
        <v>0</v>
      </c>
      <c r="I30" s="4"/>
      <c r="J30" s="29">
        <v>216825882</v>
      </c>
      <c r="K30" s="4"/>
      <c r="L30" s="29">
        <v>94071954</v>
      </c>
      <c r="M30" s="4"/>
      <c r="N30" s="29">
        <v>122753928</v>
      </c>
      <c r="O30" s="4"/>
      <c r="P30" s="29">
        <v>0</v>
      </c>
      <c r="Q30" s="4"/>
      <c r="R30" s="29">
        <v>216825882</v>
      </c>
    </row>
    <row r="31" spans="2:18" ht="21.75" x14ac:dyDescent="0.6">
      <c r="B31" s="4" t="s">
        <v>186</v>
      </c>
      <c r="C31" s="4"/>
      <c r="D31" s="29">
        <v>0</v>
      </c>
      <c r="E31" s="4"/>
      <c r="F31" s="29">
        <v>9435889</v>
      </c>
      <c r="G31" s="4"/>
      <c r="H31" s="29">
        <v>0</v>
      </c>
      <c r="I31" s="4"/>
      <c r="J31" s="29">
        <v>9435889</v>
      </c>
      <c r="K31" s="4"/>
      <c r="L31" s="29">
        <v>0</v>
      </c>
      <c r="M31" s="4"/>
      <c r="N31" s="29">
        <v>21142674</v>
      </c>
      <c r="O31" s="4"/>
      <c r="P31" s="29">
        <v>124648145</v>
      </c>
      <c r="Q31" s="4"/>
      <c r="R31" s="29">
        <v>145790819</v>
      </c>
    </row>
    <row r="32" spans="2:18" ht="21.75" x14ac:dyDescent="0.6">
      <c r="B32" s="4" t="s">
        <v>251</v>
      </c>
      <c r="C32" s="4"/>
      <c r="D32" s="29">
        <v>0</v>
      </c>
      <c r="E32" s="4"/>
      <c r="F32" s="29">
        <v>109487820</v>
      </c>
      <c r="G32" s="4"/>
      <c r="H32" s="29">
        <v>0</v>
      </c>
      <c r="I32" s="4"/>
      <c r="J32" s="29">
        <v>109487820</v>
      </c>
      <c r="K32" s="4"/>
      <c r="L32" s="29">
        <v>0</v>
      </c>
      <c r="M32" s="4"/>
      <c r="N32" s="29">
        <v>109487820</v>
      </c>
      <c r="O32" s="4"/>
      <c r="P32" s="29">
        <v>0</v>
      </c>
      <c r="Q32" s="4"/>
      <c r="R32" s="29">
        <v>109487820</v>
      </c>
    </row>
    <row r="33" spans="2:18" ht="21.75" x14ac:dyDescent="0.6">
      <c r="B33" s="4" t="s">
        <v>180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65105713</v>
      </c>
      <c r="Q33" s="4"/>
      <c r="R33" s="29">
        <v>65105713</v>
      </c>
    </row>
    <row r="34" spans="2:18" ht="21.75" x14ac:dyDescent="0.6">
      <c r="B34" s="4" t="s">
        <v>232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23438012</v>
      </c>
      <c r="Q34" s="4"/>
      <c r="R34" s="29">
        <v>23438012</v>
      </c>
    </row>
    <row r="35" spans="2:18" ht="21.75" x14ac:dyDescent="0.6">
      <c r="B35" s="4" t="s">
        <v>187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5870115</v>
      </c>
      <c r="Q35" s="4"/>
      <c r="R35" s="29">
        <v>5870115</v>
      </c>
    </row>
    <row r="36" spans="2:18" ht="21.75" x14ac:dyDescent="0.6">
      <c r="B36" s="4" t="s">
        <v>147</v>
      </c>
      <c r="C36" s="4"/>
      <c r="D36" s="29">
        <v>0</v>
      </c>
      <c r="E36" s="4"/>
      <c r="F36" s="29">
        <v>0</v>
      </c>
      <c r="G36" s="4"/>
      <c r="H36" s="29">
        <v>0</v>
      </c>
      <c r="I36" s="4"/>
      <c r="J36" s="29">
        <v>0</v>
      </c>
      <c r="K36" s="4"/>
      <c r="L36" s="29">
        <v>0</v>
      </c>
      <c r="M36" s="4"/>
      <c r="N36" s="29">
        <v>0</v>
      </c>
      <c r="O36" s="4"/>
      <c r="P36" s="29">
        <v>3752322</v>
      </c>
      <c r="Q36" s="4"/>
      <c r="R36" s="29">
        <v>3752322</v>
      </c>
    </row>
    <row r="37" spans="2:18" ht="21.75" x14ac:dyDescent="0.6">
      <c r="B37" s="4" t="s">
        <v>137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3262828</v>
      </c>
      <c r="Q37" s="4"/>
      <c r="R37" s="29">
        <v>3262828</v>
      </c>
    </row>
    <row r="38" spans="2:18" ht="21.75" x14ac:dyDescent="0.6">
      <c r="B38" s="4" t="s">
        <v>253</v>
      </c>
      <c r="C38" s="4"/>
      <c r="D38" s="29">
        <v>0</v>
      </c>
      <c r="E38" s="4"/>
      <c r="F38" s="29">
        <v>2499434</v>
      </c>
      <c r="G38" s="4"/>
      <c r="H38" s="29">
        <v>0</v>
      </c>
      <c r="I38" s="4"/>
      <c r="J38" s="29">
        <v>2499434</v>
      </c>
      <c r="K38" s="4"/>
      <c r="L38" s="29">
        <v>0</v>
      </c>
      <c r="M38" s="4"/>
      <c r="N38" s="29">
        <v>2499434</v>
      </c>
      <c r="O38" s="4"/>
      <c r="P38" s="29">
        <v>0</v>
      </c>
      <c r="Q38" s="4"/>
      <c r="R38" s="29">
        <v>2499434</v>
      </c>
    </row>
    <row r="39" spans="2:18" ht="21.75" x14ac:dyDescent="0.6">
      <c r="B39" s="4" t="s">
        <v>144</v>
      </c>
      <c r="C39" s="4"/>
      <c r="D39" s="29">
        <v>74527</v>
      </c>
      <c r="E39" s="4"/>
      <c r="F39" s="29">
        <v>50096</v>
      </c>
      <c r="G39" s="4"/>
      <c r="H39" s="29">
        <v>0</v>
      </c>
      <c r="I39" s="4"/>
      <c r="J39" s="29">
        <v>124623</v>
      </c>
      <c r="K39" s="4"/>
      <c r="L39" s="29">
        <v>606838</v>
      </c>
      <c r="M39" s="4"/>
      <c r="N39" s="29">
        <v>190495</v>
      </c>
      <c r="O39" s="4"/>
      <c r="P39" s="29">
        <v>0</v>
      </c>
      <c r="Q39" s="4"/>
      <c r="R39" s="29">
        <v>797333</v>
      </c>
    </row>
    <row r="40" spans="2:18" ht="21.75" x14ac:dyDescent="0.6">
      <c r="B40" s="4" t="s">
        <v>238</v>
      </c>
      <c r="C40" s="4"/>
      <c r="D40" s="29">
        <v>0</v>
      </c>
      <c r="E40" s="4"/>
      <c r="F40" s="29">
        <v>0</v>
      </c>
      <c r="G40" s="4"/>
      <c r="H40" s="29">
        <v>0</v>
      </c>
      <c r="I40" s="4"/>
      <c r="J40" s="29">
        <v>0</v>
      </c>
      <c r="K40" s="4"/>
      <c r="L40" s="29">
        <v>0</v>
      </c>
      <c r="M40" s="4"/>
      <c r="N40" s="29">
        <v>0</v>
      </c>
      <c r="O40" s="4"/>
      <c r="P40" s="29">
        <v>123666</v>
      </c>
      <c r="Q40" s="4"/>
      <c r="R40" s="29">
        <v>123666</v>
      </c>
    </row>
    <row r="41" spans="2:18" ht="21.75" x14ac:dyDescent="0.6">
      <c r="B41" s="4" t="s">
        <v>121</v>
      </c>
      <c r="C41" s="4"/>
      <c r="D41" s="29">
        <v>0</v>
      </c>
      <c r="E41" s="4"/>
      <c r="F41" s="29">
        <v>0</v>
      </c>
      <c r="G41" s="4"/>
      <c r="H41" s="29">
        <v>0</v>
      </c>
      <c r="I41" s="4"/>
      <c r="J41" s="29">
        <v>0</v>
      </c>
      <c r="K41" s="4"/>
      <c r="L41" s="29">
        <v>0</v>
      </c>
      <c r="M41" s="4"/>
      <c r="N41" s="29">
        <v>0</v>
      </c>
      <c r="O41" s="4"/>
      <c r="P41" s="29">
        <v>1632</v>
      </c>
      <c r="Q41" s="4"/>
      <c r="R41" s="29">
        <v>1632</v>
      </c>
    </row>
    <row r="42" spans="2:18" ht="21.75" x14ac:dyDescent="0.6">
      <c r="B42" s="4" t="s">
        <v>237</v>
      </c>
      <c r="C42" s="4"/>
      <c r="D42" s="29">
        <v>0</v>
      </c>
      <c r="E42" s="4"/>
      <c r="F42" s="29">
        <v>0</v>
      </c>
      <c r="G42" s="4"/>
      <c r="H42" s="29">
        <v>0</v>
      </c>
      <c r="I42" s="4"/>
      <c r="J42" s="29">
        <v>0</v>
      </c>
      <c r="K42" s="4"/>
      <c r="L42" s="29">
        <v>0</v>
      </c>
      <c r="M42" s="4"/>
      <c r="N42" s="29">
        <v>0</v>
      </c>
      <c r="O42" s="4"/>
      <c r="P42" s="29">
        <v>-4597443</v>
      </c>
      <c r="Q42" s="4"/>
      <c r="R42" s="29">
        <v>-4597443</v>
      </c>
    </row>
    <row r="43" spans="2:18" ht="24.75" thickBot="1" x14ac:dyDescent="0.65">
      <c r="B43" s="26" t="s">
        <v>80</v>
      </c>
      <c r="D43" s="10">
        <f>SUM(D9:D42)</f>
        <v>127842111</v>
      </c>
      <c r="E43" s="2"/>
      <c r="F43" s="10">
        <f>SUM(F9:F42)</f>
        <v>2849019615</v>
      </c>
      <c r="G43" s="2"/>
      <c r="H43" s="10">
        <f>SUM(H9:H42)</f>
        <v>1945461631</v>
      </c>
      <c r="I43" s="2"/>
      <c r="J43" s="10">
        <f>SUM(J9:J42)</f>
        <v>4922323357</v>
      </c>
      <c r="K43" s="2"/>
      <c r="L43" s="10">
        <f>SUM(L9:L42)</f>
        <v>365604094</v>
      </c>
      <c r="M43" s="2"/>
      <c r="N43" s="10">
        <f>SUM(N9:N42)</f>
        <v>14797433022</v>
      </c>
      <c r="O43" s="2"/>
      <c r="P43" s="10">
        <f>SUM(P9:P42)</f>
        <v>10901495956</v>
      </c>
      <c r="Q43" s="2"/>
      <c r="R43" s="10">
        <f>SUM(R9:R42)</f>
        <v>26064533072</v>
      </c>
    </row>
    <row r="44" spans="2:18" ht="21.75" thickTop="1" x14ac:dyDescent="0.6"/>
    <row r="45" spans="2:18" ht="30" x14ac:dyDescent="0.75">
      <c r="J45" s="57">
        <v>14</v>
      </c>
    </row>
  </sheetData>
  <sortState xmlns:xlrd2="http://schemas.microsoft.com/office/spreadsheetml/2017/richdata2" ref="B9:R42">
    <sortCondition descending="1" ref="R9:R4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36"/>
  <sheetViews>
    <sheetView rightToLeft="1" view="pageBreakPreview" topLeftCell="A15" zoomScaleNormal="100" zoomScaleSheetLayoutView="100" workbookViewId="0">
      <selection activeCell="F35" sqref="F35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5" t="s">
        <v>72</v>
      </c>
      <c r="D9" s="155" t="s">
        <v>184</v>
      </c>
      <c r="F9" s="155" t="s">
        <v>73</v>
      </c>
      <c r="H9" s="155" t="s">
        <v>74</v>
      </c>
      <c r="J9" s="155" t="s">
        <v>73</v>
      </c>
      <c r="L9" s="155" t="s">
        <v>74</v>
      </c>
    </row>
    <row r="10" spans="2:28" s="4" customFormat="1" ht="21.75" customHeight="1" x14ac:dyDescent="0.55000000000000004">
      <c r="B10" s="50" t="s">
        <v>188</v>
      </c>
      <c r="D10" s="73" t="s">
        <v>189</v>
      </c>
      <c r="F10" s="54">
        <v>554794520</v>
      </c>
      <c r="H10" s="50" t="s">
        <v>53</v>
      </c>
      <c r="J10" s="54">
        <v>3762742981</v>
      </c>
      <c r="L10" s="50" t="s">
        <v>53</v>
      </c>
    </row>
    <row r="11" spans="2:28" s="4" customFormat="1" ht="21.75" customHeight="1" x14ac:dyDescent="0.55000000000000004">
      <c r="B11" s="4" t="s">
        <v>191</v>
      </c>
      <c r="D11" s="72" t="s">
        <v>192</v>
      </c>
      <c r="F11" s="29">
        <v>427398014</v>
      </c>
      <c r="H11" s="4" t="s">
        <v>53</v>
      </c>
      <c r="J11" s="29">
        <v>2783841074</v>
      </c>
      <c r="L11" s="4" t="s">
        <v>53</v>
      </c>
    </row>
    <row r="12" spans="2:28" s="4" customFormat="1" ht="21.75" customHeight="1" x14ac:dyDescent="0.55000000000000004">
      <c r="B12" s="4" t="s">
        <v>150</v>
      </c>
      <c r="D12" s="72" t="s">
        <v>53</v>
      </c>
      <c r="F12" s="29">
        <v>0</v>
      </c>
      <c r="H12" s="4" t="s">
        <v>53</v>
      </c>
      <c r="J12" s="29">
        <v>2092904114</v>
      </c>
    </row>
    <row r="13" spans="2:28" s="4" customFormat="1" ht="21.75" customHeight="1" x14ac:dyDescent="0.55000000000000004">
      <c r="B13" s="4" t="s">
        <v>191</v>
      </c>
      <c r="D13" s="72" t="s">
        <v>195</v>
      </c>
      <c r="F13" s="29">
        <v>332876794</v>
      </c>
      <c r="H13" s="4" t="s">
        <v>53</v>
      </c>
      <c r="J13" s="29">
        <v>2088685832</v>
      </c>
    </row>
    <row r="14" spans="2:28" s="4" customFormat="1" ht="21.75" customHeight="1" x14ac:dyDescent="0.55000000000000004">
      <c r="B14" s="4" t="s">
        <v>221</v>
      </c>
      <c r="D14" s="72" t="s">
        <v>222</v>
      </c>
      <c r="F14" s="29">
        <v>21369873</v>
      </c>
      <c r="H14" s="4" t="s">
        <v>53</v>
      </c>
      <c r="J14" s="29">
        <v>1923287670</v>
      </c>
    </row>
    <row r="15" spans="2:28" s="4" customFormat="1" ht="21.75" customHeight="1" x14ac:dyDescent="0.55000000000000004">
      <c r="B15" s="4" t="s">
        <v>188</v>
      </c>
      <c r="D15" s="72" t="s">
        <v>197</v>
      </c>
      <c r="F15" s="29">
        <v>205479451</v>
      </c>
      <c r="H15" s="4" t="s">
        <v>53</v>
      </c>
      <c r="J15" s="29">
        <v>1375616427</v>
      </c>
    </row>
    <row r="16" spans="2:28" s="4" customFormat="1" ht="21.75" customHeight="1" x14ac:dyDescent="0.55000000000000004">
      <c r="B16" s="4" t="s">
        <v>221</v>
      </c>
      <c r="D16" s="72" t="s">
        <v>240</v>
      </c>
      <c r="F16" s="29">
        <v>824999999</v>
      </c>
      <c r="H16" s="4" t="s">
        <v>53</v>
      </c>
      <c r="J16" s="29">
        <v>895890407</v>
      </c>
    </row>
    <row r="17" spans="2:10" s="4" customFormat="1" ht="21.75" customHeight="1" x14ac:dyDescent="0.55000000000000004">
      <c r="B17" s="4" t="s">
        <v>188</v>
      </c>
      <c r="D17" s="72" t="s">
        <v>193</v>
      </c>
      <c r="F17" s="29">
        <v>0</v>
      </c>
      <c r="H17" s="4" t="s">
        <v>53</v>
      </c>
      <c r="J17" s="29">
        <v>657534248</v>
      </c>
    </row>
    <row r="18" spans="2:10" s="4" customFormat="1" ht="21.75" customHeight="1" x14ac:dyDescent="0.55000000000000004">
      <c r="B18" s="4" t="s">
        <v>221</v>
      </c>
      <c r="D18" s="72" t="s">
        <v>233</v>
      </c>
      <c r="F18" s="29">
        <v>0</v>
      </c>
      <c r="H18" s="4" t="s">
        <v>53</v>
      </c>
      <c r="J18" s="29">
        <v>275342446</v>
      </c>
    </row>
    <row r="19" spans="2:10" s="4" customFormat="1" ht="21.75" customHeight="1" x14ac:dyDescent="0.55000000000000004">
      <c r="B19" s="4" t="s">
        <v>221</v>
      </c>
      <c r="D19" s="72" t="s">
        <v>224</v>
      </c>
      <c r="F19" s="29">
        <v>0</v>
      </c>
      <c r="H19" s="4" t="s">
        <v>53</v>
      </c>
      <c r="J19" s="29">
        <v>267177982</v>
      </c>
    </row>
    <row r="20" spans="2:10" s="4" customFormat="1" ht="21.75" customHeight="1" x14ac:dyDescent="0.55000000000000004">
      <c r="B20" s="4" t="s">
        <v>221</v>
      </c>
      <c r="D20" s="72" t="s">
        <v>239</v>
      </c>
      <c r="F20" s="29">
        <v>0</v>
      </c>
      <c r="H20" s="4" t="s">
        <v>53</v>
      </c>
      <c r="J20" s="29">
        <v>83493126</v>
      </c>
    </row>
    <row r="21" spans="2:10" s="4" customFormat="1" ht="21.75" customHeight="1" x14ac:dyDescent="0.55000000000000004">
      <c r="B21" s="4" t="s">
        <v>149</v>
      </c>
      <c r="D21" s="72" t="s">
        <v>53</v>
      </c>
      <c r="F21" s="29">
        <v>0</v>
      </c>
      <c r="H21" s="4" t="s">
        <v>53</v>
      </c>
      <c r="J21" s="29">
        <v>74739726</v>
      </c>
    </row>
    <row r="22" spans="2:10" s="4" customFormat="1" ht="21.75" customHeight="1" x14ac:dyDescent="0.55000000000000004">
      <c r="B22" s="4" t="s">
        <v>148</v>
      </c>
      <c r="D22" s="72" t="s">
        <v>53</v>
      </c>
      <c r="F22" s="29">
        <v>0</v>
      </c>
      <c r="H22" s="4" t="s">
        <v>53</v>
      </c>
      <c r="J22" s="29">
        <v>74306025</v>
      </c>
    </row>
    <row r="23" spans="2:10" s="4" customFormat="1" ht="21.75" customHeight="1" x14ac:dyDescent="0.55000000000000004">
      <c r="B23" s="4" t="s">
        <v>151</v>
      </c>
      <c r="D23" s="72" t="s">
        <v>152</v>
      </c>
      <c r="F23" s="29">
        <v>2521905</v>
      </c>
      <c r="H23" s="4" t="s">
        <v>53</v>
      </c>
      <c r="J23" s="29">
        <v>15222166</v>
      </c>
    </row>
    <row r="24" spans="2:10" s="4" customFormat="1" ht="21.75" customHeight="1" x14ac:dyDescent="0.55000000000000004">
      <c r="B24" s="4" t="s">
        <v>191</v>
      </c>
      <c r="D24" s="72" t="s">
        <v>200</v>
      </c>
      <c r="F24" s="29">
        <v>3986</v>
      </c>
      <c r="H24" s="4" t="s">
        <v>53</v>
      </c>
      <c r="J24" s="29">
        <v>655253</v>
      </c>
    </row>
    <row r="25" spans="2:10" s="4" customFormat="1" ht="21.75" customHeight="1" x14ac:dyDescent="0.55000000000000004">
      <c r="B25" s="4" t="s">
        <v>99</v>
      </c>
      <c r="D25" s="72" t="s">
        <v>129</v>
      </c>
      <c r="F25" s="29">
        <v>0</v>
      </c>
      <c r="H25" s="4" t="s">
        <v>53</v>
      </c>
      <c r="J25" s="29">
        <v>458850</v>
      </c>
    </row>
    <row r="26" spans="2:10" s="4" customFormat="1" ht="21.75" customHeight="1" x14ac:dyDescent="0.55000000000000004">
      <c r="B26" s="4" t="s">
        <v>103</v>
      </c>
      <c r="D26" s="72" t="s">
        <v>125</v>
      </c>
      <c r="F26" s="29">
        <v>33301</v>
      </c>
      <c r="H26" s="4" t="s">
        <v>53</v>
      </c>
      <c r="J26" s="29">
        <v>315741</v>
      </c>
    </row>
    <row r="27" spans="2:10" s="4" customFormat="1" ht="21.75" customHeight="1" x14ac:dyDescent="0.55000000000000004">
      <c r="B27" s="4" t="s">
        <v>102</v>
      </c>
      <c r="D27" s="72" t="s">
        <v>138</v>
      </c>
      <c r="F27" s="29">
        <v>34151</v>
      </c>
      <c r="H27" s="4" t="s">
        <v>53</v>
      </c>
      <c r="J27" s="29">
        <v>285807</v>
      </c>
    </row>
    <row r="28" spans="2:10" s="4" customFormat="1" ht="21.75" customHeight="1" x14ac:dyDescent="0.55000000000000004">
      <c r="B28" s="4" t="s">
        <v>188</v>
      </c>
      <c r="D28" s="72" t="s">
        <v>199</v>
      </c>
      <c r="F28" s="29">
        <v>3381</v>
      </c>
      <c r="H28" s="4" t="s">
        <v>53</v>
      </c>
      <c r="J28" s="29">
        <v>254045</v>
      </c>
    </row>
    <row r="29" spans="2:10" s="4" customFormat="1" ht="21.75" customHeight="1" x14ac:dyDescent="0.55000000000000004">
      <c r="B29" s="4" t="s">
        <v>221</v>
      </c>
      <c r="D29" s="72" t="s">
        <v>225</v>
      </c>
      <c r="F29" s="29">
        <v>3903</v>
      </c>
      <c r="H29" s="4" t="s">
        <v>53</v>
      </c>
      <c r="J29" s="29">
        <v>98184</v>
      </c>
    </row>
    <row r="30" spans="2:10" s="4" customFormat="1" ht="21.75" customHeight="1" x14ac:dyDescent="0.55000000000000004">
      <c r="B30" s="4" t="s">
        <v>99</v>
      </c>
      <c r="D30" s="72" t="s">
        <v>134</v>
      </c>
      <c r="F30" s="29">
        <v>0</v>
      </c>
      <c r="H30" s="4" t="s">
        <v>53</v>
      </c>
      <c r="J30" s="29">
        <v>80380</v>
      </c>
    </row>
    <row r="31" spans="2:10" s="4" customFormat="1" ht="21.75" customHeight="1" x14ac:dyDescent="0.55000000000000004">
      <c r="B31" s="4" t="s">
        <v>131</v>
      </c>
      <c r="D31" s="72" t="s">
        <v>132</v>
      </c>
      <c r="F31" s="29">
        <v>1343</v>
      </c>
      <c r="H31" s="4" t="s">
        <v>53</v>
      </c>
      <c r="J31" s="29">
        <v>38601</v>
      </c>
    </row>
    <row r="32" spans="2:10" s="4" customFormat="1" ht="21.75" customHeight="1" x14ac:dyDescent="0.55000000000000004">
      <c r="B32" s="4" t="s">
        <v>154</v>
      </c>
      <c r="D32" s="72" t="s">
        <v>155</v>
      </c>
      <c r="F32" s="29">
        <v>1991</v>
      </c>
      <c r="H32" s="4" t="s">
        <v>53</v>
      </c>
      <c r="J32" s="29">
        <v>16452</v>
      </c>
    </row>
    <row r="33" spans="2:12" s="4" customFormat="1" ht="21.75" customHeight="1" x14ac:dyDescent="0.55000000000000004">
      <c r="B33" s="4" t="s">
        <v>123</v>
      </c>
      <c r="D33" s="72" t="s">
        <v>124</v>
      </c>
      <c r="F33" s="29">
        <v>2183</v>
      </c>
      <c r="H33" s="4" t="s">
        <v>53</v>
      </c>
      <c r="J33" s="29">
        <v>13866</v>
      </c>
    </row>
    <row r="34" spans="2:12" ht="21.75" customHeight="1" thickBot="1" x14ac:dyDescent="0.6">
      <c r="B34" s="156" t="s">
        <v>80</v>
      </c>
      <c r="C34" s="156"/>
      <c r="D34" s="156"/>
      <c r="F34" s="10">
        <f>SUM(F10:F33)</f>
        <v>2369524795</v>
      </c>
      <c r="H34" s="32"/>
      <c r="J34" s="10">
        <f>SUM(J10:J33)</f>
        <v>16373001403</v>
      </c>
      <c r="L34" s="32"/>
    </row>
    <row r="35" spans="2:12" ht="21.75" customHeight="1" thickTop="1" x14ac:dyDescent="0.55000000000000004"/>
    <row r="36" spans="2:12" ht="30" x14ac:dyDescent="0.75">
      <c r="F36" s="60">
        <v>15</v>
      </c>
    </row>
  </sheetData>
  <sortState xmlns:xlrd2="http://schemas.microsoft.com/office/spreadsheetml/2017/richdata2" ref="B10:L33">
    <sortCondition descending="1" ref="J10:J33"/>
  </sortState>
  <mergeCells count="13">
    <mergeCell ref="B2:L2"/>
    <mergeCell ref="B3:L3"/>
    <mergeCell ref="B4:L4"/>
    <mergeCell ref="B34:D3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1" orientation="landscape" r:id="rId1"/>
  <rowBreaks count="2" manualBreakCount="2">
    <brk id="17" max="16383" man="1"/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243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245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76</v>
      </c>
      <c r="D10" s="3">
        <v>171</v>
      </c>
      <c r="F10" s="3">
        <v>1525009</v>
      </c>
    </row>
    <row r="11" spans="2:28" ht="22.5" customHeight="1" x14ac:dyDescent="0.55000000000000004">
      <c r="B11" s="2" t="s">
        <v>135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171</v>
      </c>
      <c r="F13" s="10">
        <f>SUM(F10:F12)</f>
        <v>1525059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243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242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244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مشارکت'!R32</f>
        <v>100794252165</v>
      </c>
      <c r="G13" s="3">
        <f>'اوراق مشارکت'!T32</f>
        <v>113351873187</v>
      </c>
      <c r="I13" s="3">
        <f>'اوراق مشارکت'!X32</f>
        <v>39127476542</v>
      </c>
      <c r="K13" s="3">
        <f>'اوراق مشارکت'!AB32</f>
        <v>23884748970</v>
      </c>
      <c r="M13" s="3">
        <f>'اوراق مشارکت'!AH32</f>
        <v>118044425410</v>
      </c>
      <c r="O13" s="3">
        <f>'اوراق مشارکت'!AJ32</f>
        <v>131795888646</v>
      </c>
      <c r="Q13" s="8">
        <f>O13/$O$17</f>
        <v>0.45752295666684223</v>
      </c>
    </row>
    <row r="14" spans="3:17" x14ac:dyDescent="0.55000000000000004">
      <c r="C14" s="2" t="s">
        <v>83</v>
      </c>
      <c r="E14" s="3">
        <f>سهام!G25</f>
        <v>46612266249</v>
      </c>
      <c r="G14" s="3">
        <f>سهام!I25</f>
        <v>44507251132.462799</v>
      </c>
      <c r="I14" s="3">
        <f>سهام!M25</f>
        <v>5577567623</v>
      </c>
      <c r="K14" s="3">
        <f>سهام!Q25</f>
        <v>7228378075</v>
      </c>
      <c r="M14" s="3">
        <f>سهام!W25</f>
        <v>45461062449</v>
      </c>
      <c r="O14" s="3">
        <f>سهام!Y25</f>
        <v>42525997461.974197</v>
      </c>
      <c r="Q14" s="8">
        <f>O14/$O$17</f>
        <v>0.1476269122951854</v>
      </c>
    </row>
    <row r="15" spans="3:17" x14ac:dyDescent="0.55000000000000004">
      <c r="C15" s="2" t="s">
        <v>115</v>
      </c>
      <c r="E15" s="3">
        <f>سپرده!L27</f>
        <v>131131739619</v>
      </c>
      <c r="G15" s="3">
        <f>E15</f>
        <v>131131739619</v>
      </c>
      <c r="I15" s="3">
        <f>سپرده!N27</f>
        <v>57769734868</v>
      </c>
      <c r="K15" s="3">
        <f>سپرده!P27</f>
        <v>75159370088</v>
      </c>
      <c r="M15" s="3">
        <f>سپرده!R27</f>
        <v>113742104399</v>
      </c>
      <c r="O15" s="3">
        <f>سپرده!R27</f>
        <v>113742104399</v>
      </c>
      <c r="Q15" s="8">
        <f>O15/$O$17</f>
        <v>0.3948501310379724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278538258033</v>
      </c>
      <c r="F17" s="3">
        <f t="shared" si="0"/>
        <v>0</v>
      </c>
      <c r="G17" s="10">
        <f t="shared" si="0"/>
        <v>288990863938.46277</v>
      </c>
      <c r="H17" s="3">
        <f t="shared" si="0"/>
        <v>0</v>
      </c>
      <c r="I17" s="10">
        <f t="shared" si="0"/>
        <v>102474779033</v>
      </c>
      <c r="J17" s="3">
        <f t="shared" si="0"/>
        <v>0</v>
      </c>
      <c r="K17" s="10">
        <f t="shared" si="0"/>
        <v>106272497133</v>
      </c>
      <c r="L17" s="3">
        <f t="shared" si="0"/>
        <v>0</v>
      </c>
      <c r="M17" s="10">
        <f t="shared" si="0"/>
        <v>277247592258</v>
      </c>
      <c r="N17" s="3">
        <f t="shared" si="0"/>
        <v>0</v>
      </c>
      <c r="O17" s="10">
        <f>SUM(O12:O16)</f>
        <v>288063990506.97418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5"/>
  <sheetViews>
    <sheetView rightToLeft="1" view="pageBreakPreview" topLeftCell="A3" zoomScale="55" zoomScaleNormal="55" zoomScaleSheetLayoutView="55" workbookViewId="0">
      <selection activeCell="E26" sqref="E26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5" t="s">
        <v>116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3:27" ht="44.25" x14ac:dyDescent="0.8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3:27" ht="44.25" x14ac:dyDescent="0.8">
      <c r="C4" s="135" t="s">
        <v>243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1" t="s">
        <v>1</v>
      </c>
      <c r="E8" s="134" t="s">
        <v>242</v>
      </c>
      <c r="F8" s="134" t="s">
        <v>2</v>
      </c>
      <c r="G8" s="134" t="s">
        <v>2</v>
      </c>
      <c r="H8" s="134" t="s">
        <v>2</v>
      </c>
      <c r="I8" s="134" t="s">
        <v>2</v>
      </c>
      <c r="J8" s="136"/>
      <c r="K8" s="134" t="s">
        <v>3</v>
      </c>
      <c r="L8" s="134" t="s">
        <v>3</v>
      </c>
      <c r="M8" s="134" t="s">
        <v>3</v>
      </c>
      <c r="N8" s="134" t="s">
        <v>3</v>
      </c>
      <c r="O8" s="134" t="s">
        <v>3</v>
      </c>
      <c r="P8" s="134" t="s">
        <v>3</v>
      </c>
      <c r="Q8" s="134" t="s">
        <v>3</v>
      </c>
      <c r="R8" s="136"/>
      <c r="S8" s="134" t="s">
        <v>244</v>
      </c>
      <c r="T8" s="134" t="s">
        <v>4</v>
      </c>
      <c r="U8" s="134" t="s">
        <v>4</v>
      </c>
      <c r="V8" s="134" t="s">
        <v>4</v>
      </c>
      <c r="W8" s="134" t="s">
        <v>4</v>
      </c>
      <c r="X8" s="134" t="s">
        <v>4</v>
      </c>
      <c r="Y8" s="134" t="s">
        <v>4</v>
      </c>
      <c r="Z8" s="134" t="s">
        <v>4</v>
      </c>
      <c r="AA8" s="134" t="s">
        <v>4</v>
      </c>
    </row>
    <row r="9" spans="3:27" s="81" customFormat="1" ht="44.25" customHeight="1" x14ac:dyDescent="0.25">
      <c r="C9" s="131" t="s">
        <v>1</v>
      </c>
      <c r="D9" s="136"/>
      <c r="E9" s="132" t="s">
        <v>5</v>
      </c>
      <c r="F9" s="137"/>
      <c r="G9" s="132" t="s">
        <v>6</v>
      </c>
      <c r="H9" s="82"/>
      <c r="I9" s="132" t="s">
        <v>7</v>
      </c>
      <c r="J9" s="136"/>
      <c r="K9" s="132" t="s">
        <v>8</v>
      </c>
      <c r="L9" s="132" t="s">
        <v>8</v>
      </c>
      <c r="M9" s="132" t="s">
        <v>8</v>
      </c>
      <c r="N9" s="82"/>
      <c r="O9" s="132" t="s">
        <v>9</v>
      </c>
      <c r="P9" s="132" t="s">
        <v>9</v>
      </c>
      <c r="Q9" s="132" t="s">
        <v>9</v>
      </c>
      <c r="R9" s="136"/>
      <c r="S9" s="132" t="s">
        <v>5</v>
      </c>
      <c r="T9" s="137"/>
      <c r="U9" s="132" t="s">
        <v>10</v>
      </c>
      <c r="V9" s="137"/>
      <c r="W9" s="132" t="s">
        <v>6</v>
      </c>
      <c r="X9" s="137"/>
      <c r="Y9" s="132" t="s">
        <v>7</v>
      </c>
      <c r="Z9" s="136"/>
      <c r="AA9" s="132" t="s">
        <v>11</v>
      </c>
    </row>
    <row r="10" spans="3:27" s="81" customFormat="1" ht="54" customHeight="1" x14ac:dyDescent="0.25">
      <c r="C10" s="131" t="s">
        <v>1</v>
      </c>
      <c r="D10" s="136"/>
      <c r="E10" s="133" t="s">
        <v>5</v>
      </c>
      <c r="F10" s="138"/>
      <c r="G10" s="133" t="s">
        <v>6</v>
      </c>
      <c r="H10" s="83"/>
      <c r="I10" s="133" t="s">
        <v>7</v>
      </c>
      <c r="J10" s="136"/>
      <c r="K10" s="133" t="s">
        <v>5</v>
      </c>
      <c r="L10" s="83"/>
      <c r="M10" s="133" t="s">
        <v>6</v>
      </c>
      <c r="N10" s="83"/>
      <c r="O10" s="133" t="s">
        <v>5</v>
      </c>
      <c r="P10" s="83"/>
      <c r="Q10" s="133" t="s">
        <v>12</v>
      </c>
      <c r="R10" s="136"/>
      <c r="S10" s="133" t="s">
        <v>5</v>
      </c>
      <c r="T10" s="138"/>
      <c r="U10" s="133" t="s">
        <v>10</v>
      </c>
      <c r="V10" s="138"/>
      <c r="W10" s="133" t="s">
        <v>6</v>
      </c>
      <c r="X10" s="138"/>
      <c r="Y10" s="133" t="s">
        <v>7</v>
      </c>
      <c r="Z10" s="136"/>
      <c r="AA10" s="133" t="s">
        <v>11</v>
      </c>
    </row>
    <row r="11" spans="3:27" x14ac:dyDescent="0.8">
      <c r="C11" s="59" t="s">
        <v>218</v>
      </c>
      <c r="D11" s="112"/>
      <c r="E11" s="84">
        <v>2453618</v>
      </c>
      <c r="F11" s="84"/>
      <c r="G11" s="84">
        <v>11430070319</v>
      </c>
      <c r="H11" s="84"/>
      <c r="I11" s="84">
        <v>10760951708.434799</v>
      </c>
      <c r="J11" s="84"/>
      <c r="K11" s="84">
        <v>771717</v>
      </c>
      <c r="L11" s="84"/>
      <c r="M11" s="84">
        <v>3524091274</v>
      </c>
      <c r="N11" s="84"/>
      <c r="O11" s="84">
        <v>0</v>
      </c>
      <c r="P11" s="84"/>
      <c r="Q11" s="84">
        <v>0</v>
      </c>
      <c r="R11" s="84"/>
      <c r="S11" s="84">
        <v>3225335</v>
      </c>
      <c r="T11" s="84"/>
      <c r="U11" s="84">
        <v>4473</v>
      </c>
      <c r="V11" s="84"/>
      <c r="W11" s="84">
        <v>14954161593</v>
      </c>
      <c r="X11" s="84"/>
      <c r="Y11" s="84">
        <v>14341083260.442699</v>
      </c>
      <c r="AA11" s="85">
        <f>Y11/'سرمایه گذاری ها'!$O$17</f>
        <v>4.9784366436093977E-2</v>
      </c>
    </row>
    <row r="12" spans="3:27" x14ac:dyDescent="0.8">
      <c r="C12" s="59" t="s">
        <v>219</v>
      </c>
      <c r="D12" s="112"/>
      <c r="E12" s="84">
        <v>773340</v>
      </c>
      <c r="F12" s="84"/>
      <c r="G12" s="84">
        <v>7002664273</v>
      </c>
      <c r="H12" s="84"/>
      <c r="I12" s="84">
        <v>6411280149.1800003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773340</v>
      </c>
      <c r="T12" s="84"/>
      <c r="U12" s="84">
        <v>8220</v>
      </c>
      <c r="V12" s="84"/>
      <c r="W12" s="84">
        <v>7002664273</v>
      </c>
      <c r="X12" s="84"/>
      <c r="Y12" s="84">
        <v>6319031513.9399996</v>
      </c>
      <c r="AA12" s="85">
        <f>Y12/'سرمایه گذاری ها'!$O$17</f>
        <v>2.1936207655871561E-2</v>
      </c>
    </row>
    <row r="13" spans="3:27" x14ac:dyDescent="0.8">
      <c r="C13" s="59" t="s">
        <v>203</v>
      </c>
      <c r="D13" s="112"/>
      <c r="E13" s="84">
        <v>139527</v>
      </c>
      <c r="F13" s="84"/>
      <c r="G13" s="84">
        <v>6327725930</v>
      </c>
      <c r="H13" s="84"/>
      <c r="I13" s="84">
        <v>4618603917.8549995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139527</v>
      </c>
      <c r="T13" s="84"/>
      <c r="U13" s="84">
        <v>35550</v>
      </c>
      <c r="V13" s="84"/>
      <c r="W13" s="84">
        <v>6327725930</v>
      </c>
      <c r="X13" s="84"/>
      <c r="Y13" s="84">
        <v>4930671750.1424999</v>
      </c>
      <c r="AA13" s="85">
        <f>Y13/'سرمایه گذاری ها'!$O$17</f>
        <v>1.7116584899989871E-2</v>
      </c>
    </row>
    <row r="14" spans="3:27" x14ac:dyDescent="0.8">
      <c r="C14" s="59" t="s">
        <v>179</v>
      </c>
      <c r="D14" s="112"/>
      <c r="E14" s="84">
        <v>161117</v>
      </c>
      <c r="F14" s="84"/>
      <c r="G14" s="84">
        <v>3894798892</v>
      </c>
      <c r="H14" s="84"/>
      <c r="I14" s="84">
        <v>3690048472.704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161117</v>
      </c>
      <c r="T14" s="84"/>
      <c r="U14" s="84">
        <v>23770</v>
      </c>
      <c r="V14" s="84"/>
      <c r="W14" s="84">
        <v>3894798892</v>
      </c>
      <c r="X14" s="84"/>
      <c r="Y14" s="84">
        <v>3806964071.0145001</v>
      </c>
      <c r="AA14" s="85">
        <f>Y14/'سرمایه گذاری ها'!$O$17</f>
        <v>1.3215688862445066E-2</v>
      </c>
    </row>
    <row r="15" spans="3:27" x14ac:dyDescent="0.8">
      <c r="C15" s="59" t="s">
        <v>204</v>
      </c>
      <c r="D15" s="112"/>
      <c r="E15" s="84">
        <v>166454</v>
      </c>
      <c r="F15" s="84"/>
      <c r="G15" s="84">
        <v>5670800574</v>
      </c>
      <c r="H15" s="84"/>
      <c r="I15" s="84">
        <v>5332891786.1009998</v>
      </c>
      <c r="J15" s="84"/>
      <c r="K15" s="84">
        <v>0</v>
      </c>
      <c r="L15" s="84"/>
      <c r="M15" s="84">
        <v>0</v>
      </c>
      <c r="N15" s="84"/>
      <c r="O15" s="84">
        <v>-40641</v>
      </c>
      <c r="P15" s="84"/>
      <c r="Q15" s="84">
        <v>1232175182</v>
      </c>
      <c r="R15" s="84"/>
      <c r="S15" s="84">
        <v>125813</v>
      </c>
      <c r="T15" s="84"/>
      <c r="U15" s="84">
        <v>30180</v>
      </c>
      <c r="V15" s="84"/>
      <c r="W15" s="84">
        <v>4286231827</v>
      </c>
      <c r="X15" s="84"/>
      <c r="Y15" s="84">
        <v>3774443973.777</v>
      </c>
      <c r="AA15" s="85">
        <f>Y15/'سرمایه گذاری ها'!$O$17</f>
        <v>1.3102796941520597E-2</v>
      </c>
    </row>
    <row r="16" spans="3:27" x14ac:dyDescent="0.8">
      <c r="C16" s="59" t="s">
        <v>118</v>
      </c>
      <c r="D16" s="112"/>
      <c r="E16" s="84">
        <v>31071</v>
      </c>
      <c r="F16" s="84"/>
      <c r="G16" s="84">
        <v>1671212222</v>
      </c>
      <c r="H16" s="84"/>
      <c r="I16" s="84">
        <v>2421472399.9200001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31071</v>
      </c>
      <c r="T16" s="84"/>
      <c r="U16" s="84">
        <v>75700</v>
      </c>
      <c r="V16" s="84"/>
      <c r="W16" s="84">
        <v>1671212222</v>
      </c>
      <c r="X16" s="84"/>
      <c r="Y16" s="84">
        <v>2338079855.5349998</v>
      </c>
      <c r="AA16" s="85">
        <f>Y16/'سرمایه گذاری ها'!$O$17</f>
        <v>8.1165294260491534E-3</v>
      </c>
    </row>
    <row r="17" spans="3:27" x14ac:dyDescent="0.8">
      <c r="C17" s="59" t="s">
        <v>136</v>
      </c>
      <c r="D17" s="112"/>
      <c r="E17" s="84">
        <v>104000</v>
      </c>
      <c r="F17" s="84"/>
      <c r="G17" s="84">
        <v>1899113814</v>
      </c>
      <c r="H17" s="84"/>
      <c r="I17" s="84">
        <v>2233033920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104000</v>
      </c>
      <c r="T17" s="84"/>
      <c r="U17" s="84">
        <v>20450</v>
      </c>
      <c r="V17" s="84"/>
      <c r="W17" s="84">
        <v>1899113814</v>
      </c>
      <c r="X17" s="84"/>
      <c r="Y17" s="84">
        <v>2114145540</v>
      </c>
      <c r="AA17" s="85">
        <f>Y17/'سرمایه گذاری ها'!$O$17</f>
        <v>7.3391524441470081E-3</v>
      </c>
    </row>
    <row r="18" spans="3:27" x14ac:dyDescent="0.8">
      <c r="C18" s="59" t="s">
        <v>117</v>
      </c>
      <c r="D18" s="112"/>
      <c r="E18" s="84">
        <v>240000</v>
      </c>
      <c r="F18" s="84"/>
      <c r="G18" s="84">
        <v>5304918390</v>
      </c>
      <c r="H18" s="84"/>
      <c r="I18" s="84">
        <v>4523325120</v>
      </c>
      <c r="J18" s="84"/>
      <c r="K18" s="84">
        <v>0</v>
      </c>
      <c r="L18" s="84"/>
      <c r="M18" s="84">
        <v>0</v>
      </c>
      <c r="N18" s="84"/>
      <c r="O18" s="84">
        <v>-120000</v>
      </c>
      <c r="P18" s="84"/>
      <c r="Q18" s="84">
        <v>2154046519</v>
      </c>
      <c r="R18" s="84"/>
      <c r="S18" s="84">
        <v>120000</v>
      </c>
      <c r="T18" s="84"/>
      <c r="U18" s="84">
        <v>17640</v>
      </c>
      <c r="V18" s="84"/>
      <c r="W18" s="84">
        <v>2652459208</v>
      </c>
      <c r="X18" s="84"/>
      <c r="Y18" s="84">
        <v>2104205040</v>
      </c>
      <c r="AA18" s="85">
        <f>Y18/'سرمایه گذاری ها'!$O$17</f>
        <v>7.304644486444605E-3</v>
      </c>
    </row>
    <row r="19" spans="3:27" x14ac:dyDescent="0.8">
      <c r="C19" s="59" t="s">
        <v>246</v>
      </c>
      <c r="D19" s="112"/>
      <c r="E19" s="84">
        <v>0</v>
      </c>
      <c r="F19" s="84"/>
      <c r="G19" s="84">
        <v>0</v>
      </c>
      <c r="H19" s="84"/>
      <c r="I19" s="84">
        <v>0</v>
      </c>
      <c r="J19" s="84"/>
      <c r="K19" s="84">
        <v>32352</v>
      </c>
      <c r="L19" s="84"/>
      <c r="M19" s="84">
        <v>1413234856</v>
      </c>
      <c r="N19" s="84"/>
      <c r="O19" s="84">
        <v>0</v>
      </c>
      <c r="P19" s="84"/>
      <c r="Q19" s="84">
        <v>0</v>
      </c>
      <c r="R19" s="84"/>
      <c r="S19" s="84">
        <v>32352</v>
      </c>
      <c r="T19" s="84"/>
      <c r="U19" s="84">
        <v>43400</v>
      </c>
      <c r="V19" s="84"/>
      <c r="W19" s="84">
        <v>1413234856</v>
      </c>
      <c r="X19" s="84"/>
      <c r="Y19" s="84">
        <v>1395722543.04</v>
      </c>
      <c r="AA19" s="85">
        <f>Y19/'سرمایه گذاری ها'!$O$17</f>
        <v>4.8451822825324948E-3</v>
      </c>
    </row>
    <row r="20" spans="3:27" x14ac:dyDescent="0.8">
      <c r="C20" s="59" t="s">
        <v>220</v>
      </c>
      <c r="D20" s="112"/>
      <c r="E20" s="84">
        <v>6544</v>
      </c>
      <c r="F20" s="84"/>
      <c r="G20" s="84">
        <v>698395181</v>
      </c>
      <c r="H20" s="84"/>
      <c r="I20" s="84">
        <v>624160814.03999996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6544</v>
      </c>
      <c r="T20" s="84"/>
      <c r="U20" s="84">
        <v>113560</v>
      </c>
      <c r="V20" s="84"/>
      <c r="W20" s="84">
        <v>698395181</v>
      </c>
      <c r="X20" s="84"/>
      <c r="Y20" s="84">
        <v>738714976.99199998</v>
      </c>
      <c r="AA20" s="85">
        <f>Y20/'سرمایه گذاری ها'!$O$17</f>
        <v>2.5644127740225668E-3</v>
      </c>
    </row>
    <row r="21" spans="3:27" x14ac:dyDescent="0.8">
      <c r="C21" s="59" t="s">
        <v>247</v>
      </c>
      <c r="D21" s="112"/>
      <c r="E21" s="84">
        <v>0</v>
      </c>
      <c r="F21" s="84"/>
      <c r="G21" s="84">
        <v>0</v>
      </c>
      <c r="H21" s="84"/>
      <c r="I21" s="84">
        <v>0</v>
      </c>
      <c r="J21" s="84"/>
      <c r="K21" s="84">
        <v>79867</v>
      </c>
      <c r="L21" s="84"/>
      <c r="M21" s="84">
        <v>640241493</v>
      </c>
      <c r="N21" s="84"/>
      <c r="O21" s="84">
        <v>0</v>
      </c>
      <c r="P21" s="84"/>
      <c r="Q21" s="84">
        <v>0</v>
      </c>
      <c r="R21" s="84"/>
      <c r="S21" s="84">
        <v>79867</v>
      </c>
      <c r="T21" s="84"/>
      <c r="U21" s="84">
        <v>8030</v>
      </c>
      <c r="V21" s="84"/>
      <c r="W21" s="84">
        <v>640241493</v>
      </c>
      <c r="X21" s="84"/>
      <c r="Y21" s="84">
        <v>637516084.54050004</v>
      </c>
      <c r="AA21" s="85">
        <f>Y21/'سرمایه گذاری ها'!$O$17</f>
        <v>2.2131057874276911E-3</v>
      </c>
    </row>
    <row r="22" spans="3:27" x14ac:dyDescent="0.8">
      <c r="C22" s="59" t="s">
        <v>166</v>
      </c>
      <c r="D22" s="112"/>
      <c r="E22" s="84">
        <v>182</v>
      </c>
      <c r="F22" s="84"/>
      <c r="G22" s="84">
        <v>20823160</v>
      </c>
      <c r="H22" s="84"/>
      <c r="I22" s="84">
        <v>23917240.620000001</v>
      </c>
      <c r="J22" s="84"/>
      <c r="K22" s="84">
        <v>0</v>
      </c>
      <c r="L22" s="84"/>
      <c r="M22" s="84">
        <v>0</v>
      </c>
      <c r="N22" s="84"/>
      <c r="O22" s="84">
        <v>0</v>
      </c>
      <c r="P22" s="84"/>
      <c r="Q22" s="84">
        <v>0</v>
      </c>
      <c r="R22" s="84"/>
      <c r="S22" s="84">
        <v>182</v>
      </c>
      <c r="T22" s="84"/>
      <c r="U22" s="84">
        <v>140500</v>
      </c>
      <c r="V22" s="84"/>
      <c r="W22" s="84">
        <v>20823160</v>
      </c>
      <c r="X22" s="84"/>
      <c r="Y22" s="84">
        <v>25418852.550000001</v>
      </c>
      <c r="AA22" s="85">
        <f>Y22/'سرمایه گذاری ها'!$O$17</f>
        <v>8.8240298640813964E-5</v>
      </c>
    </row>
    <row r="23" spans="3:27" x14ac:dyDescent="0.8">
      <c r="C23" s="59" t="s">
        <v>14</v>
      </c>
      <c r="D23" s="112"/>
      <c r="E23" s="84">
        <v>724528</v>
      </c>
      <c r="F23" s="84"/>
      <c r="G23" s="84">
        <v>2691743494</v>
      </c>
      <c r="H23" s="84"/>
      <c r="I23" s="84">
        <v>3867565603.6079998</v>
      </c>
      <c r="J23" s="84"/>
      <c r="K23" s="84">
        <v>0</v>
      </c>
      <c r="L23" s="84"/>
      <c r="M23" s="84">
        <v>0</v>
      </c>
      <c r="N23" s="84"/>
      <c r="O23" s="84">
        <v>-724528</v>
      </c>
      <c r="P23" s="84"/>
      <c r="Q23" s="84">
        <v>3842156374</v>
      </c>
      <c r="R23" s="84"/>
      <c r="S23" s="84">
        <v>0</v>
      </c>
      <c r="T23" s="84"/>
      <c r="U23" s="84">
        <v>0</v>
      </c>
      <c r="V23" s="84"/>
      <c r="W23" s="84">
        <v>0</v>
      </c>
      <c r="X23" s="84"/>
      <c r="Y23" s="84">
        <v>0</v>
      </c>
      <c r="AA23" s="85">
        <f>Y23/'سرمایه گذاری ها'!$O$17</f>
        <v>0</v>
      </c>
    </row>
    <row r="24" spans="3:27" x14ac:dyDescent="0.8">
      <c r="E24" s="84"/>
      <c r="G24" s="84"/>
      <c r="I24" s="84"/>
      <c r="K24" s="84"/>
      <c r="M24" s="84"/>
      <c r="O24" s="84"/>
      <c r="Q24" s="84"/>
      <c r="S24" s="84"/>
      <c r="U24" s="84"/>
      <c r="W24" s="84"/>
      <c r="Y24" s="84"/>
      <c r="AA24" s="85"/>
    </row>
    <row r="25" spans="3:27" ht="33.75" thickBot="1" x14ac:dyDescent="0.85">
      <c r="C25" s="59" t="s">
        <v>80</v>
      </c>
      <c r="E25" s="86">
        <f>SUM(E11:E24)</f>
        <v>4800381</v>
      </c>
      <c r="F25" s="84"/>
      <c r="G25" s="86">
        <f>SUM(G11:G24)</f>
        <v>46612266249</v>
      </c>
      <c r="H25" s="84"/>
      <c r="I25" s="86">
        <f>SUM(I11:I24)</f>
        <v>44507251132.462799</v>
      </c>
      <c r="J25" s="84"/>
      <c r="K25" s="86">
        <f>SUM(K11:K24)</f>
        <v>883936</v>
      </c>
      <c r="L25" s="84"/>
      <c r="M25" s="86">
        <f>SUM(M11:M24)</f>
        <v>5577567623</v>
      </c>
      <c r="N25" s="84"/>
      <c r="O25" s="86">
        <f>SUM(O11:O24)</f>
        <v>-885169</v>
      </c>
      <c r="P25" s="84"/>
      <c r="Q25" s="86">
        <f>SUM(Q11:Q24)</f>
        <v>7228378075</v>
      </c>
      <c r="R25" s="84">
        <f>SUM(R11:R23)</f>
        <v>0</v>
      </c>
      <c r="S25" s="86">
        <f>SUM(S11:S23)</f>
        <v>4799148</v>
      </c>
      <c r="T25" s="84"/>
      <c r="U25" s="86"/>
      <c r="V25" s="84"/>
      <c r="W25" s="86">
        <f>SUM(W11:W24)</f>
        <v>45461062449</v>
      </c>
      <c r="X25" s="84"/>
      <c r="Y25" s="86">
        <f>SUM(Y11:Y24)</f>
        <v>42525997461.974197</v>
      </c>
      <c r="Z25" s="84"/>
      <c r="AA25" s="89">
        <f>SUM(AA11:AA24)</f>
        <v>0.1476269122951854</v>
      </c>
    </row>
    <row r="26" spans="3:27" ht="33.75" thickTop="1" x14ac:dyDescent="0.8"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16"/>
    </row>
    <row r="27" spans="3:27" ht="30.75" customHeight="1" x14ac:dyDescent="0.95">
      <c r="O27" s="94">
        <v>2</v>
      </c>
    </row>
    <row r="45" spans="4:4" x14ac:dyDescent="0.8">
      <c r="D45" s="59" t="s">
        <v>164</v>
      </c>
    </row>
  </sheetData>
  <sortState xmlns:xlrd2="http://schemas.microsoft.com/office/spreadsheetml/2017/richdata2" ref="C11:AA23">
    <sortCondition descending="1" ref="Y11:Y23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242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244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242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9"/>
  <sheetViews>
    <sheetView rightToLeft="1" view="pageBreakPreview" topLeftCell="C19" zoomScale="90" zoomScaleNormal="90" zoomScaleSheetLayoutView="90" workbookViewId="0">
      <selection activeCell="P33" sqref="P33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243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242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244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156</v>
      </c>
      <c r="C13" s="112"/>
      <c r="D13" s="3" t="s">
        <v>95</v>
      </c>
      <c r="E13" s="3"/>
      <c r="F13" s="3" t="s">
        <v>95</v>
      </c>
      <c r="G13" s="112"/>
      <c r="H13" s="3" t="s">
        <v>157</v>
      </c>
      <c r="I13" s="3"/>
      <c r="J13" s="3" t="s">
        <v>162</v>
      </c>
      <c r="K13" s="112"/>
      <c r="L13" s="3">
        <v>0</v>
      </c>
      <c r="M13" s="3"/>
      <c r="N13" s="3">
        <v>0</v>
      </c>
      <c r="O13" s="3"/>
      <c r="P13" s="3">
        <v>46000</v>
      </c>
      <c r="Q13" s="3"/>
      <c r="R13" s="3">
        <v>26669582311</v>
      </c>
      <c r="S13" s="3"/>
      <c r="T13" s="3">
        <v>31565917640</v>
      </c>
      <c r="U13" s="3"/>
      <c r="V13" s="3">
        <v>5000</v>
      </c>
      <c r="W13" s="3"/>
      <c r="X13" s="3">
        <v>3430621687</v>
      </c>
      <c r="Y13" s="3"/>
      <c r="Z13" s="3">
        <v>2000</v>
      </c>
      <c r="AA13" s="3"/>
      <c r="AB13" s="3">
        <v>1384748970</v>
      </c>
      <c r="AC13" s="3"/>
      <c r="AD13" s="3">
        <v>49000</v>
      </c>
      <c r="AE13" s="3"/>
      <c r="AF13" s="3">
        <v>703522</v>
      </c>
      <c r="AG13" s="3"/>
      <c r="AH13" s="3">
        <v>28919803841</v>
      </c>
      <c r="AI13" s="3"/>
      <c r="AJ13" s="3">
        <v>34466329845</v>
      </c>
      <c r="AK13" s="2"/>
      <c r="AL13" s="67">
        <f>AJ13/'سرمایه گذاری ها'!$O$17</f>
        <v>0.1196481718674433</v>
      </c>
    </row>
    <row r="14" spans="2:38" ht="21.75" x14ac:dyDescent="0.6">
      <c r="B14" s="3" t="s">
        <v>212</v>
      </c>
      <c r="C14" s="112"/>
      <c r="D14" s="3" t="s">
        <v>95</v>
      </c>
      <c r="E14" s="3"/>
      <c r="F14" s="3" t="s">
        <v>95</v>
      </c>
      <c r="G14" s="112"/>
      <c r="H14" s="3" t="s">
        <v>213</v>
      </c>
      <c r="I14" s="3"/>
      <c r="J14" s="3" t="s">
        <v>214</v>
      </c>
      <c r="K14" s="112"/>
      <c r="L14" s="3">
        <v>0</v>
      </c>
      <c r="M14" s="3"/>
      <c r="N14" s="3">
        <v>0</v>
      </c>
      <c r="O14" s="3"/>
      <c r="P14" s="3">
        <v>5000</v>
      </c>
      <c r="Q14" s="3"/>
      <c r="R14" s="3">
        <v>3680667000</v>
      </c>
      <c r="S14" s="3"/>
      <c r="T14" s="3">
        <v>3947209438</v>
      </c>
      <c r="U14" s="3"/>
      <c r="V14" s="3">
        <v>16900</v>
      </c>
      <c r="W14" s="3"/>
      <c r="X14" s="3">
        <v>13369123705</v>
      </c>
      <c r="Y14" s="3"/>
      <c r="Z14" s="3">
        <v>0</v>
      </c>
      <c r="AA14" s="3"/>
      <c r="AB14" s="3">
        <v>0</v>
      </c>
      <c r="AC14" s="3"/>
      <c r="AD14" s="3">
        <v>21900</v>
      </c>
      <c r="AE14" s="3"/>
      <c r="AF14" s="3">
        <v>813276</v>
      </c>
      <c r="AG14" s="3"/>
      <c r="AH14" s="3">
        <v>17049790705</v>
      </c>
      <c r="AI14" s="3"/>
      <c r="AJ14" s="3">
        <v>17807516202</v>
      </c>
      <c r="AK14" s="2"/>
      <c r="AL14" s="67">
        <f>AJ14/'سرمایه گذاری ها'!$O$17</f>
        <v>6.1817918201646484E-2</v>
      </c>
    </row>
    <row r="15" spans="2:38" ht="21.75" x14ac:dyDescent="0.6">
      <c r="B15" s="3" t="s">
        <v>119</v>
      </c>
      <c r="C15" s="112"/>
      <c r="D15" s="3" t="s">
        <v>95</v>
      </c>
      <c r="E15" s="3"/>
      <c r="F15" s="3" t="s">
        <v>95</v>
      </c>
      <c r="G15" s="112"/>
      <c r="H15" s="3" t="s">
        <v>60</v>
      </c>
      <c r="I15" s="3"/>
      <c r="J15" s="3" t="s">
        <v>120</v>
      </c>
      <c r="K15" s="112"/>
      <c r="L15" s="3">
        <v>0</v>
      </c>
      <c r="M15" s="3"/>
      <c r="N15" s="3">
        <v>0</v>
      </c>
      <c r="O15" s="3"/>
      <c r="P15" s="3">
        <v>20660</v>
      </c>
      <c r="Q15" s="3"/>
      <c r="R15" s="3">
        <v>13476210197</v>
      </c>
      <c r="S15" s="3"/>
      <c r="T15" s="3">
        <v>15726495435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20660</v>
      </c>
      <c r="AE15" s="3"/>
      <c r="AF15" s="3">
        <v>779516</v>
      </c>
      <c r="AG15" s="3"/>
      <c r="AH15" s="3">
        <v>13476210197</v>
      </c>
      <c r="AI15" s="3"/>
      <c r="AJ15" s="3">
        <v>16101881564</v>
      </c>
      <c r="AK15" s="2"/>
      <c r="AL15" s="67">
        <f>AJ15/'سرمایه گذاری ها'!$O$17</f>
        <v>5.5896891297179209E-2</v>
      </c>
    </row>
    <row r="16" spans="2:38" ht="21.75" x14ac:dyDescent="0.6">
      <c r="B16" s="3" t="s">
        <v>159</v>
      </c>
      <c r="C16" s="112"/>
      <c r="D16" s="3" t="s">
        <v>95</v>
      </c>
      <c r="E16" s="3"/>
      <c r="F16" s="3" t="s">
        <v>95</v>
      </c>
      <c r="G16" s="112"/>
      <c r="H16" s="3" t="s">
        <v>160</v>
      </c>
      <c r="I16" s="3"/>
      <c r="J16" s="3" t="s">
        <v>163</v>
      </c>
      <c r="K16" s="112"/>
      <c r="L16" s="3">
        <v>0</v>
      </c>
      <c r="M16" s="3"/>
      <c r="N16" s="3">
        <v>0</v>
      </c>
      <c r="O16" s="3"/>
      <c r="P16" s="3">
        <v>17700</v>
      </c>
      <c r="Q16" s="3"/>
      <c r="R16" s="3">
        <v>10153627143</v>
      </c>
      <c r="S16" s="3"/>
      <c r="T16" s="3">
        <v>11726832226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17700</v>
      </c>
      <c r="AE16" s="3"/>
      <c r="AF16" s="3">
        <v>678580</v>
      </c>
      <c r="AG16" s="3"/>
      <c r="AH16" s="3">
        <v>10153627143</v>
      </c>
      <c r="AI16" s="3"/>
      <c r="AJ16" s="3">
        <v>12008689030</v>
      </c>
      <c r="AK16" s="2"/>
      <c r="AL16" s="67">
        <f>AJ16/'سرمایه گذاری ها'!$O$17</f>
        <v>4.1687574378406256E-2</v>
      </c>
    </row>
    <row r="17" spans="2:38" ht="21.75" x14ac:dyDescent="0.6">
      <c r="B17" s="3" t="s">
        <v>248</v>
      </c>
      <c r="C17" s="112"/>
      <c r="D17" s="3" t="s">
        <v>95</v>
      </c>
      <c r="E17" s="3"/>
      <c r="F17" s="3" t="s">
        <v>95</v>
      </c>
      <c r="G17" s="112"/>
      <c r="H17" s="3" t="s">
        <v>249</v>
      </c>
      <c r="I17" s="3"/>
      <c r="J17" s="3" t="s">
        <v>250</v>
      </c>
      <c r="K17" s="112"/>
      <c r="L17" s="3">
        <v>21</v>
      </c>
      <c r="M17" s="3"/>
      <c r="N17" s="3">
        <v>21</v>
      </c>
      <c r="O17" s="3"/>
      <c r="P17" s="3">
        <v>0</v>
      </c>
      <c r="Q17" s="3"/>
      <c r="R17" s="3">
        <v>0</v>
      </c>
      <c r="S17" s="3"/>
      <c r="T17" s="3">
        <v>0</v>
      </c>
      <c r="U17" s="3"/>
      <c r="V17" s="3">
        <v>12000</v>
      </c>
      <c r="W17" s="3"/>
      <c r="X17" s="3">
        <v>11872611517</v>
      </c>
      <c r="Y17" s="3"/>
      <c r="Z17" s="3">
        <v>0</v>
      </c>
      <c r="AA17" s="3"/>
      <c r="AB17" s="3">
        <v>0</v>
      </c>
      <c r="AC17" s="3"/>
      <c r="AD17" s="3">
        <v>12000</v>
      </c>
      <c r="AE17" s="3"/>
      <c r="AF17" s="3">
        <v>999795</v>
      </c>
      <c r="AG17" s="3"/>
      <c r="AH17" s="3">
        <v>11872611517</v>
      </c>
      <c r="AI17" s="3"/>
      <c r="AJ17" s="3">
        <v>11995365445</v>
      </c>
      <c r="AK17" s="2"/>
      <c r="AL17" s="67">
        <f>AJ17/'سرمایه گذاری ها'!$O$17</f>
        <v>4.1641322207225294E-2</v>
      </c>
    </row>
    <row r="18" spans="2:38" ht="21.75" x14ac:dyDescent="0.6">
      <c r="B18" s="3" t="s">
        <v>215</v>
      </c>
      <c r="C18" s="112"/>
      <c r="D18" s="3" t="s">
        <v>95</v>
      </c>
      <c r="E18" s="3"/>
      <c r="F18" s="3" t="s">
        <v>95</v>
      </c>
      <c r="G18" s="112"/>
      <c r="H18" s="3" t="s">
        <v>207</v>
      </c>
      <c r="I18" s="3"/>
      <c r="J18" s="3" t="s">
        <v>216</v>
      </c>
      <c r="K18" s="112"/>
      <c r="L18" s="3">
        <v>0</v>
      </c>
      <c r="M18" s="3"/>
      <c r="N18" s="3">
        <v>0</v>
      </c>
      <c r="O18" s="3"/>
      <c r="P18" s="3">
        <v>6400</v>
      </c>
      <c r="Q18" s="3"/>
      <c r="R18" s="3">
        <v>3598732151</v>
      </c>
      <c r="S18" s="3"/>
      <c r="T18" s="3">
        <v>3863498014</v>
      </c>
      <c r="U18" s="3"/>
      <c r="V18" s="3">
        <v>5000</v>
      </c>
      <c r="W18" s="3"/>
      <c r="X18" s="3">
        <v>3034649929</v>
      </c>
      <c r="Y18" s="3"/>
      <c r="Z18" s="3">
        <v>0</v>
      </c>
      <c r="AA18" s="3"/>
      <c r="AB18" s="3">
        <v>0</v>
      </c>
      <c r="AC18" s="3"/>
      <c r="AD18" s="3">
        <v>11400</v>
      </c>
      <c r="AE18" s="3"/>
      <c r="AF18" s="3">
        <v>618620</v>
      </c>
      <c r="AG18" s="3"/>
      <c r="AH18" s="3">
        <v>6633382080</v>
      </c>
      <c r="AI18" s="3"/>
      <c r="AJ18" s="3">
        <v>7050989776</v>
      </c>
      <c r="AK18" s="2"/>
      <c r="AL18" s="67">
        <f>AJ18/'سرمایه گذاری ها'!$O$17</f>
        <v>2.4477164825741356E-2</v>
      </c>
    </row>
    <row r="19" spans="2:38" ht="21.75" x14ac:dyDescent="0.6">
      <c r="B19" s="3" t="s">
        <v>206</v>
      </c>
      <c r="C19" s="112"/>
      <c r="D19" s="3" t="s">
        <v>95</v>
      </c>
      <c r="E19" s="3"/>
      <c r="F19" s="3" t="s">
        <v>95</v>
      </c>
      <c r="G19" s="112"/>
      <c r="H19" s="3" t="s">
        <v>207</v>
      </c>
      <c r="I19" s="3"/>
      <c r="J19" s="3" t="s">
        <v>208</v>
      </c>
      <c r="K19" s="112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6451678921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628471</v>
      </c>
      <c r="AG19" s="3"/>
      <c r="AH19" s="3">
        <v>6038516279</v>
      </c>
      <c r="AI19" s="3"/>
      <c r="AJ19" s="3">
        <v>6597749441</v>
      </c>
      <c r="AK19" s="2"/>
      <c r="AL19" s="67">
        <f>AJ19/'سرمایه گذاری ها'!$O$17</f>
        <v>2.2903763255478004E-2</v>
      </c>
    </row>
    <row r="20" spans="2:38" ht="21.75" x14ac:dyDescent="0.6">
      <c r="B20" s="3" t="s">
        <v>251</v>
      </c>
      <c r="C20" s="112"/>
      <c r="D20" s="3" t="s">
        <v>95</v>
      </c>
      <c r="E20" s="3"/>
      <c r="F20" s="3" t="s">
        <v>95</v>
      </c>
      <c r="G20" s="112"/>
      <c r="H20" s="3" t="s">
        <v>213</v>
      </c>
      <c r="I20" s="3"/>
      <c r="J20" s="3" t="s">
        <v>252</v>
      </c>
      <c r="K20" s="112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8300</v>
      </c>
      <c r="W20" s="3"/>
      <c r="X20" s="3">
        <v>5315139188</v>
      </c>
      <c r="Y20" s="3"/>
      <c r="Z20" s="3">
        <v>0</v>
      </c>
      <c r="AA20" s="3"/>
      <c r="AB20" s="3">
        <v>0</v>
      </c>
      <c r="AC20" s="3"/>
      <c r="AD20" s="3">
        <v>8300</v>
      </c>
      <c r="AE20" s="3"/>
      <c r="AF20" s="3">
        <v>653688</v>
      </c>
      <c r="AG20" s="3"/>
      <c r="AH20" s="3">
        <v>5315139188</v>
      </c>
      <c r="AI20" s="3"/>
      <c r="AJ20" s="3">
        <v>5424627008</v>
      </c>
      <c r="AK20" s="2"/>
      <c r="AL20" s="67">
        <f>AJ20/'سرمایه گذاری ها'!$O$17</f>
        <v>1.8831326325977098E-2</v>
      </c>
    </row>
    <row r="21" spans="2:38" ht="21.75" x14ac:dyDescent="0.6">
      <c r="B21" s="3" t="s">
        <v>97</v>
      </c>
      <c r="C21" s="112"/>
      <c r="D21" s="3" t="s">
        <v>95</v>
      </c>
      <c r="E21" s="3"/>
      <c r="F21" s="3" t="s">
        <v>95</v>
      </c>
      <c r="G21" s="112"/>
      <c r="H21" s="3" t="s">
        <v>60</v>
      </c>
      <c r="I21" s="3"/>
      <c r="J21" s="3" t="s">
        <v>176</v>
      </c>
      <c r="K21" s="112"/>
      <c r="L21" s="3">
        <v>0</v>
      </c>
      <c r="M21" s="3"/>
      <c r="N21" s="3">
        <v>0</v>
      </c>
      <c r="O21" s="3"/>
      <c r="P21" s="3">
        <v>3600</v>
      </c>
      <c r="Q21" s="3"/>
      <c r="R21" s="3">
        <v>2678876653</v>
      </c>
      <c r="S21" s="3"/>
      <c r="T21" s="3">
        <v>2879186452</v>
      </c>
      <c r="U21" s="3"/>
      <c r="V21" s="3">
        <v>2500</v>
      </c>
      <c r="W21" s="3"/>
      <c r="X21" s="3">
        <v>2010114265</v>
      </c>
      <c r="Y21" s="3"/>
      <c r="Z21" s="3">
        <v>0</v>
      </c>
      <c r="AA21" s="3"/>
      <c r="AB21" s="3">
        <v>0</v>
      </c>
      <c r="AC21" s="3"/>
      <c r="AD21" s="3">
        <v>6100</v>
      </c>
      <c r="AE21" s="3"/>
      <c r="AF21" s="3">
        <v>823999</v>
      </c>
      <c r="AG21" s="3"/>
      <c r="AH21" s="3">
        <v>4688990918</v>
      </c>
      <c r="AI21" s="3"/>
      <c r="AJ21" s="3">
        <v>5025482866</v>
      </c>
      <c r="AK21" s="2"/>
      <c r="AL21" s="67">
        <f>AJ21/'سرمایه گذاری ها'!$O$17</f>
        <v>1.7445717033758617E-2</v>
      </c>
    </row>
    <row r="22" spans="2:38" ht="21.75" x14ac:dyDescent="0.6">
      <c r="B22" s="3" t="s">
        <v>122</v>
      </c>
      <c r="C22" s="112"/>
      <c r="D22" s="3" t="s">
        <v>95</v>
      </c>
      <c r="E22" s="3"/>
      <c r="F22" s="3" t="s">
        <v>95</v>
      </c>
      <c r="G22" s="112"/>
      <c r="H22" s="3" t="s">
        <v>60</v>
      </c>
      <c r="I22" s="3"/>
      <c r="J22" s="3" t="s">
        <v>234</v>
      </c>
      <c r="K22" s="112"/>
      <c r="L22" s="3">
        <v>0</v>
      </c>
      <c r="M22" s="3"/>
      <c r="N22" s="3">
        <v>0</v>
      </c>
      <c r="O22" s="3"/>
      <c r="P22" s="3">
        <v>5200</v>
      </c>
      <c r="Q22" s="3"/>
      <c r="R22" s="3">
        <v>4111359043</v>
      </c>
      <c r="S22" s="3"/>
      <c r="T22" s="3">
        <v>4231845638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5200</v>
      </c>
      <c r="AE22" s="3"/>
      <c r="AF22" s="3">
        <v>838705</v>
      </c>
      <c r="AG22" s="3"/>
      <c r="AH22" s="3">
        <v>4111359043</v>
      </c>
      <c r="AI22" s="3"/>
      <c r="AJ22" s="3">
        <v>4360475520</v>
      </c>
      <c r="AK22" s="2"/>
      <c r="AL22" s="67">
        <f>AJ22/'سرمایه گذاری ها'!$O$17</f>
        <v>1.5137176681909607E-2</v>
      </c>
    </row>
    <row r="23" spans="2:38" ht="21.75" x14ac:dyDescent="0.6">
      <c r="B23" s="3" t="s">
        <v>96</v>
      </c>
      <c r="C23" s="112"/>
      <c r="D23" s="3" t="s">
        <v>95</v>
      </c>
      <c r="E23" s="3"/>
      <c r="F23" s="3" t="s">
        <v>95</v>
      </c>
      <c r="G23" s="112"/>
      <c r="H23" s="3" t="s">
        <v>60</v>
      </c>
      <c r="I23" s="3"/>
      <c r="J23" s="3" t="s">
        <v>231</v>
      </c>
      <c r="K23" s="112"/>
      <c r="L23" s="3">
        <v>0</v>
      </c>
      <c r="M23" s="3"/>
      <c r="N23" s="3">
        <v>0</v>
      </c>
      <c r="O23" s="3"/>
      <c r="P23" s="3">
        <v>5100</v>
      </c>
      <c r="Q23" s="3"/>
      <c r="R23" s="3">
        <v>3881802446</v>
      </c>
      <c r="S23" s="3"/>
      <c r="T23" s="3">
        <v>4005436083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5100</v>
      </c>
      <c r="AE23" s="3"/>
      <c r="AF23" s="3">
        <v>810458</v>
      </c>
      <c r="AG23" s="3"/>
      <c r="AH23" s="3">
        <v>3881802446</v>
      </c>
      <c r="AI23" s="3"/>
      <c r="AJ23" s="3">
        <v>4132586632</v>
      </c>
      <c r="AK23" s="2"/>
      <c r="AL23" s="67">
        <f>AJ23/'سرمایه گذاری ها'!$O$17</f>
        <v>1.4346071595852408E-2</v>
      </c>
    </row>
    <row r="24" spans="2:38" ht="21.75" x14ac:dyDescent="0.6">
      <c r="B24" s="3" t="s">
        <v>98</v>
      </c>
      <c r="C24" s="112"/>
      <c r="D24" s="3" t="s">
        <v>95</v>
      </c>
      <c r="E24" s="3"/>
      <c r="F24" s="3" t="s">
        <v>95</v>
      </c>
      <c r="G24" s="112"/>
      <c r="H24" s="3" t="s">
        <v>174</v>
      </c>
      <c r="I24" s="3"/>
      <c r="J24" s="3" t="s">
        <v>175</v>
      </c>
      <c r="K24" s="112"/>
      <c r="L24" s="3">
        <v>0</v>
      </c>
      <c r="M24" s="3"/>
      <c r="N24" s="3">
        <v>0</v>
      </c>
      <c r="O24" s="3"/>
      <c r="P24" s="3">
        <v>5000</v>
      </c>
      <c r="Q24" s="3"/>
      <c r="R24" s="3">
        <v>3244571969</v>
      </c>
      <c r="S24" s="3"/>
      <c r="T24" s="3">
        <v>3871778113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798448</v>
      </c>
      <c r="AG24" s="3"/>
      <c r="AH24" s="3">
        <v>3244571969</v>
      </c>
      <c r="AI24" s="3"/>
      <c r="AJ24" s="3">
        <v>3991516406</v>
      </c>
      <c r="AK24" s="2"/>
      <c r="AL24" s="67">
        <f>AJ24/'سرمایه گذاری ها'!$O$17</f>
        <v>1.385635323240224E-2</v>
      </c>
    </row>
    <row r="25" spans="2:38" ht="21.75" x14ac:dyDescent="0.6">
      <c r="B25" s="3" t="s">
        <v>141</v>
      </c>
      <c r="C25" s="112"/>
      <c r="D25" s="3" t="s">
        <v>95</v>
      </c>
      <c r="E25" s="3"/>
      <c r="F25" s="3" t="s">
        <v>95</v>
      </c>
      <c r="G25" s="112"/>
      <c r="H25" s="3" t="s">
        <v>142</v>
      </c>
      <c r="I25" s="3"/>
      <c r="J25" s="3" t="s">
        <v>143</v>
      </c>
      <c r="K25" s="112"/>
      <c r="L25" s="3">
        <v>18</v>
      </c>
      <c r="M25" s="3"/>
      <c r="N25" s="3">
        <v>18</v>
      </c>
      <c r="O25" s="3"/>
      <c r="P25" s="3">
        <v>2330</v>
      </c>
      <c r="Q25" s="3"/>
      <c r="R25" s="3">
        <v>2179249000</v>
      </c>
      <c r="S25" s="3"/>
      <c r="T25" s="3">
        <v>2278741643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2330</v>
      </c>
      <c r="AE25" s="3"/>
      <c r="AF25" s="3">
        <v>1000000</v>
      </c>
      <c r="AG25" s="3"/>
      <c r="AH25" s="3">
        <v>2179249000</v>
      </c>
      <c r="AI25" s="3"/>
      <c r="AJ25" s="3">
        <v>2329577687</v>
      </c>
      <c r="AK25" s="2"/>
      <c r="AL25" s="67">
        <f>AJ25/'سرمایه گذاری ها'!$O$17</f>
        <v>8.0870145654099029E-3</v>
      </c>
    </row>
    <row r="26" spans="2:38" ht="21.75" x14ac:dyDescent="0.6">
      <c r="B26" s="3" t="s">
        <v>186</v>
      </c>
      <c r="C26" s="112"/>
      <c r="D26" s="3" t="s">
        <v>95</v>
      </c>
      <c r="E26" s="3"/>
      <c r="F26" s="3" t="s">
        <v>95</v>
      </c>
      <c r="G26" s="112"/>
      <c r="H26" s="3" t="s">
        <v>235</v>
      </c>
      <c r="I26" s="3"/>
      <c r="J26" s="3" t="s">
        <v>236</v>
      </c>
      <c r="K26" s="112"/>
      <c r="L26" s="3">
        <v>0</v>
      </c>
      <c r="M26" s="3"/>
      <c r="N26" s="3">
        <v>0</v>
      </c>
      <c r="O26" s="3"/>
      <c r="P26" s="3">
        <v>400</v>
      </c>
      <c r="Q26" s="3"/>
      <c r="R26" s="3">
        <v>379292733</v>
      </c>
      <c r="S26" s="3"/>
      <c r="T26" s="3">
        <v>390999518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400</v>
      </c>
      <c r="AE26" s="3"/>
      <c r="AF26" s="3">
        <v>1001270</v>
      </c>
      <c r="AG26" s="3"/>
      <c r="AH26" s="3">
        <v>379292733</v>
      </c>
      <c r="AI26" s="3"/>
      <c r="AJ26" s="3">
        <v>400435407</v>
      </c>
      <c r="AK26" s="2"/>
      <c r="AL26" s="67">
        <f>AJ26/'سرمایه گذاری ها'!$O$17</f>
        <v>1.3900918552688913E-3</v>
      </c>
    </row>
    <row r="27" spans="2:38" ht="21.75" x14ac:dyDescent="0.6">
      <c r="B27" s="3" t="s">
        <v>253</v>
      </c>
      <c r="C27" s="112"/>
      <c r="D27" s="3" t="s">
        <v>95</v>
      </c>
      <c r="E27" s="3"/>
      <c r="F27" s="3" t="s">
        <v>95</v>
      </c>
      <c r="G27" s="112"/>
      <c r="H27" s="3" t="s">
        <v>254</v>
      </c>
      <c r="I27" s="3"/>
      <c r="J27" s="3" t="s">
        <v>255</v>
      </c>
      <c r="K27" s="112"/>
      <c r="L27" s="3">
        <v>0</v>
      </c>
      <c r="M27" s="3"/>
      <c r="N27" s="3">
        <v>0</v>
      </c>
      <c r="O27" s="3"/>
      <c r="P27" s="3">
        <v>0</v>
      </c>
      <c r="Q27" s="3"/>
      <c r="R27" s="3">
        <v>0</v>
      </c>
      <c r="S27" s="3"/>
      <c r="T27" s="3">
        <v>0</v>
      </c>
      <c r="U27" s="3"/>
      <c r="V27" s="3">
        <v>100</v>
      </c>
      <c r="W27" s="3"/>
      <c r="X27" s="3">
        <v>95216251</v>
      </c>
      <c r="Y27" s="3"/>
      <c r="Z27" s="3">
        <v>0</v>
      </c>
      <c r="AA27" s="3"/>
      <c r="AB27" s="3">
        <v>0</v>
      </c>
      <c r="AC27" s="3"/>
      <c r="AD27" s="3">
        <v>100</v>
      </c>
      <c r="AE27" s="3"/>
      <c r="AF27" s="3">
        <v>977334</v>
      </c>
      <c r="AG27" s="3"/>
      <c r="AH27" s="3">
        <v>95216251</v>
      </c>
      <c r="AI27" s="3"/>
      <c r="AJ27" s="3">
        <v>97715685</v>
      </c>
      <c r="AK27" s="2"/>
      <c r="AL27" s="67">
        <f>AJ27/'سرمایه گذاری ها'!$O$17</f>
        <v>3.3921520294163336E-4</v>
      </c>
    </row>
    <row r="28" spans="2:38" ht="21.75" x14ac:dyDescent="0.6">
      <c r="B28" s="3" t="s">
        <v>144</v>
      </c>
      <c r="C28" s="112"/>
      <c r="D28" s="3" t="s">
        <v>95</v>
      </c>
      <c r="E28" s="3"/>
      <c r="F28" s="3" t="s">
        <v>95</v>
      </c>
      <c r="G28" s="112"/>
      <c r="H28" s="3" t="s">
        <v>142</v>
      </c>
      <c r="I28" s="3"/>
      <c r="J28" s="3" t="s">
        <v>145</v>
      </c>
      <c r="K28" s="112"/>
      <c r="L28" s="3">
        <v>18</v>
      </c>
      <c r="M28" s="3"/>
      <c r="N28" s="3">
        <v>18</v>
      </c>
      <c r="O28" s="3"/>
      <c r="P28" s="3">
        <v>5</v>
      </c>
      <c r="Q28" s="3"/>
      <c r="R28" s="3">
        <v>4862100</v>
      </c>
      <c r="S28" s="3"/>
      <c r="T28" s="3">
        <v>4900036</v>
      </c>
      <c r="U28" s="3"/>
      <c r="V28" s="3">
        <v>0</v>
      </c>
      <c r="W28" s="3"/>
      <c r="X28" s="3">
        <v>0</v>
      </c>
      <c r="Y28" s="3"/>
      <c r="Z28" s="3">
        <v>0</v>
      </c>
      <c r="AA28" s="3"/>
      <c r="AB28" s="3">
        <v>0</v>
      </c>
      <c r="AC28" s="3"/>
      <c r="AD28" s="3">
        <v>5</v>
      </c>
      <c r="AE28" s="3"/>
      <c r="AF28" s="3">
        <v>990206</v>
      </c>
      <c r="AG28" s="3"/>
      <c r="AH28" s="3">
        <v>4862100</v>
      </c>
      <c r="AI28" s="3"/>
      <c r="AJ28" s="3">
        <v>4950132</v>
      </c>
      <c r="AK28" s="2"/>
      <c r="AL28" s="67">
        <f>AJ28/'سرمایه گذاری ها'!$O$17</f>
        <v>1.7184140201932509E-5</v>
      </c>
    </row>
    <row r="29" spans="2:38" ht="21.75" x14ac:dyDescent="0.6">
      <c r="B29" s="3" t="s">
        <v>170</v>
      </c>
      <c r="C29" s="112"/>
      <c r="D29" s="3" t="s">
        <v>95</v>
      </c>
      <c r="E29" s="3"/>
      <c r="F29" s="3" t="s">
        <v>95</v>
      </c>
      <c r="G29" s="112"/>
      <c r="H29" s="3" t="s">
        <v>171</v>
      </c>
      <c r="I29" s="3"/>
      <c r="J29" s="3" t="s">
        <v>172</v>
      </c>
      <c r="K29" s="112"/>
      <c r="L29" s="3">
        <v>0</v>
      </c>
      <c r="M29" s="3"/>
      <c r="N29" s="3">
        <v>0</v>
      </c>
      <c r="O29" s="3"/>
      <c r="P29" s="3">
        <v>14300</v>
      </c>
      <c r="Q29" s="3"/>
      <c r="R29" s="3">
        <v>13008629894</v>
      </c>
      <c r="S29" s="3"/>
      <c r="T29" s="3">
        <v>14245036719</v>
      </c>
      <c r="U29" s="3"/>
      <c r="V29" s="3">
        <v>0</v>
      </c>
      <c r="W29" s="3"/>
      <c r="X29" s="3">
        <v>0</v>
      </c>
      <c r="Y29" s="3"/>
      <c r="Z29" s="3">
        <v>14300</v>
      </c>
      <c r="AA29" s="3"/>
      <c r="AB29" s="3">
        <v>14300000000</v>
      </c>
      <c r="AC29" s="3"/>
      <c r="AD29" s="3">
        <v>0</v>
      </c>
      <c r="AE29" s="3"/>
      <c r="AF29" s="3">
        <v>0</v>
      </c>
      <c r="AG29" s="3"/>
      <c r="AH29" s="3">
        <v>0</v>
      </c>
      <c r="AI29" s="3"/>
      <c r="AJ29" s="3">
        <v>0</v>
      </c>
      <c r="AK29" s="2"/>
      <c r="AL29" s="67">
        <f>AJ29/'سرمایه گذاری ها'!$O$17</f>
        <v>0</v>
      </c>
    </row>
    <row r="30" spans="2:38" ht="22.5" customHeight="1" x14ac:dyDescent="0.6">
      <c r="B30" s="3" t="s">
        <v>209</v>
      </c>
      <c r="C30" s="112"/>
      <c r="D30" s="3" t="s">
        <v>95</v>
      </c>
      <c r="E30" s="3"/>
      <c r="F30" s="3" t="s">
        <v>95</v>
      </c>
      <c r="G30" s="112"/>
      <c r="H30" s="3" t="s">
        <v>210</v>
      </c>
      <c r="I30" s="3"/>
      <c r="J30" s="3" t="s">
        <v>211</v>
      </c>
      <c r="K30" s="112"/>
      <c r="L30" s="3">
        <v>0</v>
      </c>
      <c r="M30" s="3"/>
      <c r="N30" s="3">
        <v>0</v>
      </c>
      <c r="O30" s="3"/>
      <c r="P30" s="3">
        <v>8200</v>
      </c>
      <c r="Q30" s="3"/>
      <c r="R30" s="3">
        <v>7688273246</v>
      </c>
      <c r="S30" s="3"/>
      <c r="T30" s="3">
        <v>8162317311</v>
      </c>
      <c r="U30" s="3"/>
      <c r="V30" s="3">
        <v>0</v>
      </c>
      <c r="W30" s="3"/>
      <c r="X30" s="3">
        <v>0</v>
      </c>
      <c r="Y30" s="3"/>
      <c r="Z30" s="3">
        <v>8200</v>
      </c>
      <c r="AA30" s="3"/>
      <c r="AB30" s="3">
        <v>8200000000</v>
      </c>
      <c r="AC30" s="3"/>
      <c r="AD30" s="3">
        <v>0</v>
      </c>
      <c r="AE30" s="3"/>
      <c r="AF30" s="3">
        <v>0</v>
      </c>
      <c r="AG30" s="3"/>
      <c r="AH30" s="3">
        <v>0</v>
      </c>
      <c r="AI30" s="3"/>
      <c r="AJ30" s="3">
        <v>0</v>
      </c>
      <c r="AK30" s="2"/>
      <c r="AL30" s="67">
        <f>AJ30/'سرمایه گذاری ها'!$O$17</f>
        <v>0</v>
      </c>
    </row>
    <row r="31" spans="2:38" ht="21.75" x14ac:dyDescent="0.6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2"/>
      <c r="AL31" s="67"/>
    </row>
    <row r="32" spans="2:38" ht="27" thickBot="1" x14ac:dyDescent="0.65">
      <c r="B32" s="140" t="s">
        <v>80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2"/>
      <c r="P32" s="74">
        <f>SUM(P13:P31)</f>
        <v>150395</v>
      </c>
      <c r="Q32" s="28"/>
      <c r="R32" s="74">
        <f>SUM(R13:R31)</f>
        <v>100794252165</v>
      </c>
      <c r="S32" s="28"/>
      <c r="T32" s="74">
        <f>SUM(T13:T31)</f>
        <v>113351873187</v>
      </c>
      <c r="U32" s="28"/>
      <c r="V32" s="74">
        <f>SUM(V13:V31)</f>
        <v>49800</v>
      </c>
      <c r="W32" s="28"/>
      <c r="X32" s="74">
        <f>SUM(X13:X31)</f>
        <v>39127476542</v>
      </c>
      <c r="Y32" s="28"/>
      <c r="Z32" s="74">
        <f>SUM(Z13:Z31)</f>
        <v>24500</v>
      </c>
      <c r="AA32" s="28"/>
      <c r="AB32" s="74">
        <f>SUM(AB13:AB31)</f>
        <v>23884748970</v>
      </c>
      <c r="AC32" s="28"/>
      <c r="AD32" s="74">
        <f>SUM(AD13:AD31)</f>
        <v>175695</v>
      </c>
      <c r="AE32" s="75"/>
      <c r="AF32" s="74"/>
      <c r="AG32" s="28"/>
      <c r="AH32" s="74">
        <f>SUM(AH13:AH31)</f>
        <v>118044425410</v>
      </c>
      <c r="AI32" s="28"/>
      <c r="AJ32" s="74">
        <f>SUM(AJ13:AJ31)</f>
        <v>131795888646</v>
      </c>
      <c r="AK32" s="28"/>
      <c r="AL32" s="88">
        <f>SUM(AL13:AL31)</f>
        <v>0.45752295666684217</v>
      </c>
    </row>
    <row r="33" spans="20:20" ht="21" customHeight="1" thickTop="1" x14ac:dyDescent="0.6"/>
    <row r="39" spans="20:20" ht="33" x14ac:dyDescent="0.8">
      <c r="T39" s="59">
        <v>4</v>
      </c>
    </row>
  </sheetData>
  <sortState xmlns:xlrd2="http://schemas.microsoft.com/office/spreadsheetml/2017/richdata2" ref="B13:AJ30">
    <sortCondition descending="1" ref="AJ13:AJ30"/>
  </sortState>
  <mergeCells count="29">
    <mergeCell ref="B32:N3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243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242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244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2" t="s">
        <v>80</v>
      </c>
      <c r="C14" s="142"/>
      <c r="D14" s="142"/>
      <c r="E14" s="142"/>
      <c r="F14" s="142"/>
      <c r="G14" s="142"/>
      <c r="H14" s="142"/>
      <c r="I14" s="142"/>
      <c r="J14" s="142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9"/>
  <sheetViews>
    <sheetView rightToLeft="1" view="pageBreakPreview" zoomScale="60" zoomScaleNormal="100" workbookViewId="0">
      <selection activeCell="L28" sqref="L28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242</v>
      </c>
      <c r="N8" s="126" t="s">
        <v>3</v>
      </c>
      <c r="O8" s="126" t="s">
        <v>3</v>
      </c>
      <c r="P8" s="126" t="s">
        <v>3</v>
      </c>
      <c r="R8" s="126" t="s">
        <v>244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182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221</v>
      </c>
      <c r="C10" s="5"/>
      <c r="D10" s="30" t="s">
        <v>240</v>
      </c>
      <c r="E10" s="5"/>
      <c r="F10" s="5" t="s">
        <v>100</v>
      </c>
      <c r="G10" s="5"/>
      <c r="H10" s="5" t="s">
        <v>241</v>
      </c>
      <c r="I10" s="5"/>
      <c r="J10" s="31">
        <v>23</v>
      </c>
      <c r="K10" s="5"/>
      <c r="L10" s="31">
        <v>37500000000</v>
      </c>
      <c r="M10" s="5"/>
      <c r="N10" s="31">
        <v>0</v>
      </c>
      <c r="O10" s="5"/>
      <c r="P10" s="31">
        <v>0</v>
      </c>
      <c r="Q10" s="5"/>
      <c r="R10" s="31">
        <v>37500000000</v>
      </c>
      <c r="S10" s="5"/>
      <c r="T10" s="34">
        <f>R10/'سرمایه گذاری ها'!$O$17</f>
        <v>0.1301794088667674</v>
      </c>
    </row>
    <row r="11" spans="2:28" s="4" customFormat="1" ht="21.75" customHeight="1" x14ac:dyDescent="0.55000000000000004">
      <c r="B11" s="5" t="s">
        <v>188</v>
      </c>
      <c r="C11" s="5"/>
      <c r="D11" s="30" t="s">
        <v>189</v>
      </c>
      <c r="E11" s="5"/>
      <c r="F11" s="5" t="s">
        <v>100</v>
      </c>
      <c r="G11" s="5"/>
      <c r="H11" s="5" t="s">
        <v>190</v>
      </c>
      <c r="I11" s="5"/>
      <c r="J11" s="31">
        <v>22</v>
      </c>
      <c r="K11" s="5"/>
      <c r="L11" s="31">
        <v>27000000000</v>
      </c>
      <c r="M11" s="5"/>
      <c r="N11" s="31">
        <v>0</v>
      </c>
      <c r="O11" s="5"/>
      <c r="P11" s="31">
        <v>0</v>
      </c>
      <c r="Q11" s="5"/>
      <c r="R11" s="31">
        <v>27000000000</v>
      </c>
      <c r="S11" s="5"/>
      <c r="T11" s="34">
        <f>R11/'سرمایه گذاری ها'!$O$17</f>
        <v>9.3729174384072536E-2</v>
      </c>
    </row>
    <row r="12" spans="2:28" s="4" customFormat="1" ht="21.75" customHeight="1" x14ac:dyDescent="0.55000000000000004">
      <c r="B12" s="5" t="s">
        <v>191</v>
      </c>
      <c r="C12" s="5"/>
      <c r="D12" s="30" t="s">
        <v>192</v>
      </c>
      <c r="E12" s="5"/>
      <c r="F12" s="5" t="s">
        <v>100</v>
      </c>
      <c r="G12" s="5"/>
      <c r="H12" s="5" t="s">
        <v>181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6.9429018062275957E-2</v>
      </c>
    </row>
    <row r="13" spans="2:28" s="4" customFormat="1" ht="21.75" customHeight="1" x14ac:dyDescent="0.55000000000000004">
      <c r="B13" s="5" t="s">
        <v>191</v>
      </c>
      <c r="C13" s="5"/>
      <c r="D13" s="30" t="s">
        <v>195</v>
      </c>
      <c r="E13" s="5"/>
      <c r="F13" s="5" t="s">
        <v>100</v>
      </c>
      <c r="G13" s="5"/>
      <c r="H13" s="5" t="s">
        <v>196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5.2071763546706964E-2</v>
      </c>
    </row>
    <row r="14" spans="2:28" s="4" customFormat="1" ht="21.75" customHeight="1" x14ac:dyDescent="0.55000000000000004">
      <c r="B14" s="5" t="s">
        <v>188</v>
      </c>
      <c r="C14" s="5"/>
      <c r="D14" s="30" t="s">
        <v>197</v>
      </c>
      <c r="E14" s="5"/>
      <c r="F14" s="5" t="s">
        <v>100</v>
      </c>
      <c r="G14" s="5"/>
      <c r="H14" s="5" t="s">
        <v>198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3.4714509031137979E-2</v>
      </c>
    </row>
    <row r="15" spans="2:28" s="4" customFormat="1" ht="21.75" customHeight="1" x14ac:dyDescent="0.55000000000000004">
      <c r="B15" s="5" t="s">
        <v>151</v>
      </c>
      <c r="C15" s="5"/>
      <c r="D15" s="30" t="s">
        <v>152</v>
      </c>
      <c r="E15" s="5"/>
      <c r="F15" s="5" t="s">
        <v>43</v>
      </c>
      <c r="G15" s="5"/>
      <c r="H15" s="5" t="s">
        <v>153</v>
      </c>
      <c r="I15" s="5"/>
      <c r="J15" s="31">
        <v>0</v>
      </c>
      <c r="K15" s="5"/>
      <c r="L15" s="31">
        <v>3139969309</v>
      </c>
      <c r="M15" s="5"/>
      <c r="N15" s="31">
        <v>53429904271</v>
      </c>
      <c r="O15" s="5"/>
      <c r="P15" s="31">
        <v>52362420632</v>
      </c>
      <c r="Q15" s="5"/>
      <c r="R15" s="31">
        <v>4207452948</v>
      </c>
      <c r="S15" s="5"/>
      <c r="T15" s="34">
        <f>R15/'سرمایه گذاری ها'!$O$17</f>
        <v>1.4605966336143411E-2</v>
      </c>
    </row>
    <row r="16" spans="2:28" s="4" customFormat="1" ht="21.75" customHeight="1" x14ac:dyDescent="0.55000000000000004">
      <c r="B16" s="5" t="s">
        <v>191</v>
      </c>
      <c r="C16" s="5"/>
      <c r="D16" s="30" t="s">
        <v>200</v>
      </c>
      <c r="E16" s="5"/>
      <c r="F16" s="5" t="s">
        <v>43</v>
      </c>
      <c r="G16" s="5"/>
      <c r="H16" s="5" t="s">
        <v>181</v>
      </c>
      <c r="I16" s="5"/>
      <c r="J16" s="31">
        <v>0</v>
      </c>
      <c r="K16" s="5"/>
      <c r="L16" s="31">
        <v>970000</v>
      </c>
      <c r="M16" s="5"/>
      <c r="N16" s="31">
        <v>760278794</v>
      </c>
      <c r="O16" s="5"/>
      <c r="P16" s="31">
        <v>747950027</v>
      </c>
      <c r="Q16" s="5"/>
      <c r="R16" s="31">
        <v>13298767</v>
      </c>
      <c r="S16" s="5"/>
      <c r="T16" s="34">
        <f>R16/'سرمایه گذاری ها'!$O$17</f>
        <v>4.6166016712449971E-5</v>
      </c>
    </row>
    <row r="17" spans="2:20" s="4" customFormat="1" ht="21.75" customHeight="1" x14ac:dyDescent="0.55000000000000004">
      <c r="B17" s="5" t="s">
        <v>102</v>
      </c>
      <c r="C17" s="5"/>
      <c r="D17" s="30" t="s">
        <v>138</v>
      </c>
      <c r="E17" s="5"/>
      <c r="F17" s="5" t="s">
        <v>43</v>
      </c>
      <c r="G17" s="5"/>
      <c r="H17" s="5" t="s">
        <v>139</v>
      </c>
      <c r="I17" s="5"/>
      <c r="J17" s="31">
        <v>0</v>
      </c>
      <c r="K17" s="5"/>
      <c r="L17" s="31">
        <v>8310135</v>
      </c>
      <c r="M17" s="5"/>
      <c r="N17" s="31">
        <v>0</v>
      </c>
      <c r="O17" s="5"/>
      <c r="P17" s="31">
        <v>0</v>
      </c>
      <c r="Q17" s="5"/>
      <c r="R17" s="31">
        <v>8310135</v>
      </c>
      <c r="S17" s="5"/>
      <c r="T17" s="34">
        <f>R17/'سرمایه گذاری ها'!$O$17</f>
        <v>2.8848225650747581E-5</v>
      </c>
    </row>
    <row r="18" spans="2:20" s="4" customFormat="1" ht="21.75" customHeight="1" x14ac:dyDescent="0.55000000000000004">
      <c r="B18" s="5" t="s">
        <v>103</v>
      </c>
      <c r="C18" s="5"/>
      <c r="D18" s="30" t="s">
        <v>125</v>
      </c>
      <c r="E18" s="5"/>
      <c r="F18" s="5" t="s">
        <v>43</v>
      </c>
      <c r="G18" s="5"/>
      <c r="H18" s="5" t="s">
        <v>126</v>
      </c>
      <c r="I18" s="5"/>
      <c r="J18" s="31">
        <v>0</v>
      </c>
      <c r="K18" s="5"/>
      <c r="L18" s="31">
        <v>8137623</v>
      </c>
      <c r="M18" s="5"/>
      <c r="N18" s="31">
        <v>33301</v>
      </c>
      <c r="O18" s="5"/>
      <c r="P18" s="31">
        <v>0</v>
      </c>
      <c r="Q18" s="5"/>
      <c r="R18" s="31">
        <v>8170924</v>
      </c>
      <c r="S18" s="5"/>
      <c r="T18" s="34">
        <f>R18/'سرمایه گذاری ها'!$O$17</f>
        <v>2.8364961499074205E-5</v>
      </c>
    </row>
    <row r="19" spans="2:20" s="4" customFormat="1" ht="21.75" customHeight="1" x14ac:dyDescent="0.55000000000000004">
      <c r="B19" s="5" t="s">
        <v>131</v>
      </c>
      <c r="C19" s="5"/>
      <c r="D19" s="30" t="s">
        <v>132</v>
      </c>
      <c r="E19" s="5"/>
      <c r="F19" s="5" t="s">
        <v>43</v>
      </c>
      <c r="G19" s="5"/>
      <c r="H19" s="5" t="s">
        <v>133</v>
      </c>
      <c r="I19" s="5"/>
      <c r="J19" s="31">
        <v>0</v>
      </c>
      <c r="K19" s="5"/>
      <c r="L19" s="31">
        <v>632960</v>
      </c>
      <c r="M19" s="5"/>
      <c r="N19" s="31">
        <v>702601</v>
      </c>
      <c r="O19" s="5"/>
      <c r="P19" s="31">
        <v>0</v>
      </c>
      <c r="Q19" s="5"/>
      <c r="R19" s="31">
        <v>1335561</v>
      </c>
      <c r="S19" s="5"/>
      <c r="T19" s="34">
        <f>R19/'سرمایه گذاری ها'!$O$17</f>
        <v>4.636334439613567E-6</v>
      </c>
    </row>
    <row r="20" spans="2:20" s="4" customFormat="1" ht="21.75" customHeight="1" x14ac:dyDescent="0.55000000000000004">
      <c r="B20" s="5" t="s">
        <v>221</v>
      </c>
      <c r="C20" s="5"/>
      <c r="D20" s="30" t="s">
        <v>225</v>
      </c>
      <c r="E20" s="5"/>
      <c r="F20" s="5" t="s">
        <v>43</v>
      </c>
      <c r="G20" s="5"/>
      <c r="H20" s="5" t="s">
        <v>223</v>
      </c>
      <c r="I20" s="5"/>
      <c r="J20" s="31">
        <v>0</v>
      </c>
      <c r="K20" s="5"/>
      <c r="L20" s="31">
        <v>331624930</v>
      </c>
      <c r="M20" s="5"/>
      <c r="N20" s="31">
        <v>868497055</v>
      </c>
      <c r="O20" s="5"/>
      <c r="P20" s="31">
        <v>1199171985</v>
      </c>
      <c r="Q20" s="5"/>
      <c r="R20" s="31">
        <v>950000</v>
      </c>
      <c r="S20" s="5"/>
      <c r="T20" s="34">
        <f>R20/'سرمایه گذاری ها'!$O$17</f>
        <v>3.2978783579581077E-6</v>
      </c>
    </row>
    <row r="21" spans="2:20" s="4" customFormat="1" ht="21.75" customHeight="1" x14ac:dyDescent="0.55000000000000004">
      <c r="B21" s="5" t="s">
        <v>188</v>
      </c>
      <c r="C21" s="5"/>
      <c r="D21" s="30" t="s">
        <v>199</v>
      </c>
      <c r="E21" s="5"/>
      <c r="F21" s="5" t="s">
        <v>43</v>
      </c>
      <c r="G21" s="5"/>
      <c r="H21" s="5" t="s">
        <v>194</v>
      </c>
      <c r="I21" s="5"/>
      <c r="J21" s="31">
        <v>0</v>
      </c>
      <c r="K21" s="5"/>
      <c r="L21" s="31">
        <v>822790</v>
      </c>
      <c r="M21" s="5"/>
      <c r="N21" s="31">
        <v>760277352</v>
      </c>
      <c r="O21" s="5"/>
      <c r="P21" s="31">
        <v>760272162</v>
      </c>
      <c r="Q21" s="5"/>
      <c r="R21" s="31">
        <v>827980</v>
      </c>
      <c r="S21" s="5"/>
      <c r="T21" s="34">
        <f>R21/'سرمایه گذاری ها'!$O$17</f>
        <v>2.8742919187601624E-6</v>
      </c>
    </row>
    <row r="22" spans="2:20" s="4" customFormat="1" ht="21.75" customHeight="1" x14ac:dyDescent="0.55000000000000004">
      <c r="B22" s="5" t="s">
        <v>44</v>
      </c>
      <c r="C22" s="5"/>
      <c r="D22" s="30" t="s">
        <v>127</v>
      </c>
      <c r="E22" s="5"/>
      <c r="F22" s="5" t="s">
        <v>43</v>
      </c>
      <c r="G22" s="5"/>
      <c r="H22" s="5" t="s">
        <v>128</v>
      </c>
      <c r="I22" s="5"/>
      <c r="J22" s="31">
        <v>0</v>
      </c>
      <c r="K22" s="5"/>
      <c r="L22" s="31">
        <v>771100</v>
      </c>
      <c r="M22" s="5"/>
      <c r="N22" s="31">
        <v>1950003169</v>
      </c>
      <c r="O22" s="5"/>
      <c r="P22" s="31">
        <v>1950074269</v>
      </c>
      <c r="Q22" s="5"/>
      <c r="R22" s="31">
        <v>700000</v>
      </c>
      <c r="S22" s="5"/>
      <c r="T22" s="34">
        <f>R22/'سرمایه گذاری ها'!$O$17</f>
        <v>2.4300156321796586E-6</v>
      </c>
    </row>
    <row r="23" spans="2:20" s="4" customFormat="1" ht="21.75" customHeight="1" x14ac:dyDescent="0.55000000000000004">
      <c r="B23" s="5" t="s">
        <v>123</v>
      </c>
      <c r="C23" s="5"/>
      <c r="D23" s="30" t="s">
        <v>124</v>
      </c>
      <c r="E23" s="5"/>
      <c r="F23" s="5" t="s">
        <v>43</v>
      </c>
      <c r="G23" s="5"/>
      <c r="H23" s="5" t="s">
        <v>101</v>
      </c>
      <c r="I23" s="5"/>
      <c r="J23" s="31">
        <v>0</v>
      </c>
      <c r="K23" s="5"/>
      <c r="L23" s="31">
        <v>533197</v>
      </c>
      <c r="M23" s="5"/>
      <c r="N23" s="31">
        <v>36334</v>
      </c>
      <c r="O23" s="5"/>
      <c r="P23" s="31">
        <v>0</v>
      </c>
      <c r="Q23" s="5"/>
      <c r="R23" s="31">
        <v>569531</v>
      </c>
      <c r="S23" s="5"/>
      <c r="T23" s="34">
        <f>R23/'سرمایه گذاری ها'!$O$17</f>
        <v>1.9770989043013044E-6</v>
      </c>
    </row>
    <row r="24" spans="2:20" s="4" customFormat="1" ht="21.75" customHeight="1" x14ac:dyDescent="0.55000000000000004">
      <c r="B24" s="5" t="s">
        <v>154</v>
      </c>
      <c r="C24" s="5"/>
      <c r="D24" s="30" t="s">
        <v>155</v>
      </c>
      <c r="E24" s="5"/>
      <c r="F24" s="5" t="s">
        <v>43</v>
      </c>
      <c r="G24" s="5"/>
      <c r="H24" s="5" t="s">
        <v>153</v>
      </c>
      <c r="I24" s="5"/>
      <c r="J24" s="31">
        <v>0</v>
      </c>
      <c r="K24" s="5"/>
      <c r="L24" s="31">
        <v>486562</v>
      </c>
      <c r="M24" s="5"/>
      <c r="N24" s="31">
        <v>1991</v>
      </c>
      <c r="O24" s="5"/>
      <c r="P24" s="31">
        <v>0</v>
      </c>
      <c r="Q24" s="5"/>
      <c r="R24" s="31">
        <v>488553</v>
      </c>
      <c r="S24" s="5"/>
      <c r="T24" s="34">
        <f>R24/'سرمایه گذاری ها'!$O$17</f>
        <v>1.6959877530689553E-6</v>
      </c>
    </row>
    <row r="25" spans="2:20" s="4" customFormat="1" ht="21.75" customHeight="1" x14ac:dyDescent="0.55000000000000004">
      <c r="B25" s="5" t="s">
        <v>99</v>
      </c>
      <c r="C25" s="5"/>
      <c r="D25" s="30" t="s">
        <v>129</v>
      </c>
      <c r="E25" s="5"/>
      <c r="F25" s="5" t="s">
        <v>43</v>
      </c>
      <c r="G25" s="5"/>
      <c r="H25" s="5" t="s">
        <v>130</v>
      </c>
      <c r="I25" s="5"/>
      <c r="J25" s="31">
        <v>0</v>
      </c>
      <c r="K25" s="5"/>
      <c r="L25" s="31">
        <v>18139481013</v>
      </c>
      <c r="M25" s="5"/>
      <c r="N25" s="31">
        <v>0</v>
      </c>
      <c r="O25" s="5"/>
      <c r="P25" s="31">
        <v>18139481013</v>
      </c>
      <c r="Q25" s="5"/>
      <c r="R25" s="31">
        <v>0</v>
      </c>
      <c r="S25" s="5"/>
      <c r="T25" s="34">
        <f>R25/'سرمایه گذاری ها'!$O$17</f>
        <v>0</v>
      </c>
    </row>
    <row r="26" spans="2:20" s="4" customFormat="1" ht="21.75" customHeight="1" x14ac:dyDescent="0.55000000000000004">
      <c r="B26" s="5"/>
      <c r="C26" s="5"/>
      <c r="D26" s="30"/>
      <c r="E26" s="5"/>
      <c r="F26" s="5"/>
      <c r="G26" s="5"/>
      <c r="H26" s="5"/>
      <c r="I26" s="5"/>
      <c r="J26" s="31"/>
      <c r="K26" s="5"/>
      <c r="L26" s="31"/>
      <c r="M26" s="5"/>
      <c r="N26" s="31"/>
      <c r="O26" s="5"/>
      <c r="P26" s="31"/>
      <c r="Q26" s="5"/>
      <c r="R26" s="31"/>
      <c r="S26" s="5"/>
      <c r="T26" s="34"/>
    </row>
    <row r="27" spans="2:20" ht="21.75" customHeight="1" thickBot="1" x14ac:dyDescent="0.6">
      <c r="B27" s="71" t="s">
        <v>80</v>
      </c>
      <c r="C27" s="71"/>
      <c r="D27" s="71"/>
      <c r="E27" s="71"/>
      <c r="F27" s="71"/>
      <c r="G27" s="71"/>
      <c r="H27" s="71"/>
      <c r="I27" s="71"/>
      <c r="J27" s="71"/>
      <c r="L27" s="10">
        <f>SUM(L10:L26)</f>
        <v>131131739619</v>
      </c>
      <c r="N27" s="10">
        <f>SUM(N10:N26)</f>
        <v>57769734868</v>
      </c>
      <c r="P27" s="10">
        <f>SUM(P10:P26)</f>
        <v>75159370088</v>
      </c>
      <c r="R27" s="10">
        <f>SUM(R10:R26)</f>
        <v>113742104399</v>
      </c>
      <c r="T27" s="33">
        <f>SUM(T10:T26)</f>
        <v>0.39485013103797234</v>
      </c>
    </row>
    <row r="28" spans="2:20" ht="21.75" customHeight="1" thickTop="1" x14ac:dyDescent="0.55000000000000004"/>
    <row r="29" spans="2:20" ht="35.25" customHeight="1" x14ac:dyDescent="0.8">
      <c r="J29" s="59">
        <v>6</v>
      </c>
    </row>
  </sheetData>
  <sortState xmlns:xlrd2="http://schemas.microsoft.com/office/spreadsheetml/2017/richdata2" ref="B10:T25">
    <sortCondition descending="1" ref="R10:R25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68" orientation="landscape" r:id="rId1"/>
  <rowBreaks count="3" manualBreakCount="3">
    <brk id="20" max="16383" man="1"/>
    <brk id="21" max="16383" man="1"/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7"/>
  <sheetViews>
    <sheetView rightToLeft="1" view="pageBreakPreview" topLeftCell="A6" zoomScale="60" zoomScaleNormal="100" workbookViewId="0">
      <selection activeCell="D27" sqref="D27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243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244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 t="s">
        <v>156</v>
      </c>
      <c r="D9" s="114">
        <v>49000</v>
      </c>
      <c r="F9" s="114">
        <v>692700</v>
      </c>
      <c r="G9" s="114"/>
      <c r="H9" s="114">
        <v>703522</v>
      </c>
      <c r="I9" s="114"/>
      <c r="J9" s="115" t="s">
        <v>256</v>
      </c>
      <c r="K9" s="114"/>
      <c r="L9" s="114">
        <v>34472578000</v>
      </c>
      <c r="N9" s="13" t="s">
        <v>178</v>
      </c>
    </row>
    <row r="10" spans="2:28" ht="30" x14ac:dyDescent="0.75">
      <c r="B10" s="111" t="s">
        <v>212</v>
      </c>
      <c r="D10" s="114">
        <v>21900</v>
      </c>
      <c r="F10" s="114">
        <v>802260</v>
      </c>
      <c r="G10" s="114"/>
      <c r="H10" s="114">
        <v>813276</v>
      </c>
      <c r="I10" s="114"/>
      <c r="J10" s="115" t="s">
        <v>257</v>
      </c>
      <c r="K10" s="114"/>
      <c r="L10" s="114">
        <v>17810744400</v>
      </c>
      <c r="N10" s="13" t="s">
        <v>178</v>
      </c>
    </row>
    <row r="11" spans="2:28" ht="30" x14ac:dyDescent="0.75">
      <c r="B11" s="111" t="s">
        <v>119</v>
      </c>
      <c r="D11" s="114">
        <v>20660</v>
      </c>
      <c r="F11" s="114">
        <v>768970</v>
      </c>
      <c r="G11" s="114"/>
      <c r="H11" s="114">
        <v>779516</v>
      </c>
      <c r="I11" s="114"/>
      <c r="J11" s="115" t="s">
        <v>257</v>
      </c>
      <c r="K11" s="114"/>
      <c r="L11" s="114">
        <v>16104800560</v>
      </c>
      <c r="N11" s="13" t="s">
        <v>178</v>
      </c>
    </row>
    <row r="12" spans="2:28" ht="30" x14ac:dyDescent="0.75">
      <c r="B12" s="111" t="s">
        <v>159</v>
      </c>
      <c r="D12" s="114">
        <v>17700</v>
      </c>
      <c r="F12" s="114">
        <v>668210</v>
      </c>
      <c r="G12" s="114"/>
      <c r="H12" s="114">
        <v>678580</v>
      </c>
      <c r="I12" s="114"/>
      <c r="J12" s="115" t="s">
        <v>258</v>
      </c>
      <c r="K12" s="114"/>
      <c r="L12" s="114">
        <v>12010866000</v>
      </c>
      <c r="N12" s="13" t="s">
        <v>178</v>
      </c>
    </row>
    <row r="13" spans="2:28" ht="30" x14ac:dyDescent="0.75">
      <c r="B13" s="111" t="s">
        <v>248</v>
      </c>
      <c r="D13" s="114">
        <v>12000</v>
      </c>
      <c r="F13" s="114">
        <v>989205</v>
      </c>
      <c r="G13" s="114"/>
      <c r="H13" s="114">
        <v>999795</v>
      </c>
      <c r="I13" s="114"/>
      <c r="J13" s="115" t="s">
        <v>259</v>
      </c>
      <c r="K13" s="114"/>
      <c r="L13" s="114">
        <v>11997540000</v>
      </c>
      <c r="N13" s="13" t="s">
        <v>178</v>
      </c>
    </row>
    <row r="14" spans="2:28" ht="30" x14ac:dyDescent="0.75">
      <c r="B14" s="111" t="s">
        <v>215</v>
      </c>
      <c r="D14" s="114">
        <v>11400</v>
      </c>
      <c r="F14" s="114">
        <v>608500</v>
      </c>
      <c r="G14" s="114"/>
      <c r="H14" s="114">
        <v>618620</v>
      </c>
      <c r="I14" s="114"/>
      <c r="J14" s="115" t="s">
        <v>260</v>
      </c>
      <c r="K14" s="114"/>
      <c r="L14" s="114">
        <v>7052268000</v>
      </c>
      <c r="N14" s="13" t="s">
        <v>178</v>
      </c>
    </row>
    <row r="15" spans="2:28" ht="30" x14ac:dyDescent="0.75">
      <c r="B15" s="111" t="s">
        <v>206</v>
      </c>
      <c r="D15" s="114">
        <v>10500</v>
      </c>
      <c r="F15" s="114">
        <v>619580</v>
      </c>
      <c r="G15" s="114"/>
      <c r="H15" s="114">
        <v>628471</v>
      </c>
      <c r="I15" s="114"/>
      <c r="J15" s="115" t="s">
        <v>261</v>
      </c>
      <c r="K15" s="114"/>
      <c r="L15" s="114">
        <v>6598945500</v>
      </c>
      <c r="N15" s="13" t="s">
        <v>178</v>
      </c>
    </row>
    <row r="16" spans="2:28" ht="30" x14ac:dyDescent="0.75">
      <c r="B16" s="111" t="s">
        <v>251</v>
      </c>
      <c r="D16" s="114">
        <v>8300</v>
      </c>
      <c r="F16" s="114">
        <v>643530</v>
      </c>
      <c r="G16" s="114"/>
      <c r="H16" s="114">
        <v>653688</v>
      </c>
      <c r="I16" s="114"/>
      <c r="J16" s="115" t="s">
        <v>262</v>
      </c>
      <c r="K16" s="114"/>
      <c r="L16" s="114">
        <v>5425610400</v>
      </c>
      <c r="N16" s="13" t="s">
        <v>178</v>
      </c>
    </row>
    <row r="17" spans="2:14" ht="30" x14ac:dyDescent="0.75">
      <c r="B17" s="111" t="s">
        <v>97</v>
      </c>
      <c r="D17" s="114">
        <v>6100</v>
      </c>
      <c r="F17" s="114">
        <v>814030</v>
      </c>
      <c r="G17" s="114"/>
      <c r="H17" s="114">
        <v>823999</v>
      </c>
      <c r="I17" s="114"/>
      <c r="J17" s="115" t="s">
        <v>263</v>
      </c>
      <c r="K17" s="114"/>
      <c r="L17" s="114">
        <v>5026393900</v>
      </c>
      <c r="N17" s="13" t="s">
        <v>178</v>
      </c>
    </row>
    <row r="18" spans="2:14" ht="30" x14ac:dyDescent="0.75">
      <c r="B18" s="111" t="s">
        <v>122</v>
      </c>
      <c r="D18" s="114">
        <v>5200</v>
      </c>
      <c r="F18" s="114">
        <v>828380</v>
      </c>
      <c r="G18" s="114"/>
      <c r="H18" s="114">
        <v>838705</v>
      </c>
      <c r="I18" s="114"/>
      <c r="J18" s="115" t="s">
        <v>264</v>
      </c>
      <c r="K18" s="114"/>
      <c r="L18" s="114">
        <v>4361266000</v>
      </c>
      <c r="N18" s="13" t="s">
        <v>178</v>
      </c>
    </row>
    <row r="19" spans="2:14" ht="30" x14ac:dyDescent="0.75">
      <c r="B19" s="111" t="s">
        <v>96</v>
      </c>
      <c r="D19" s="114">
        <v>5100</v>
      </c>
      <c r="F19" s="114">
        <v>800060</v>
      </c>
      <c r="G19" s="114"/>
      <c r="H19" s="114">
        <v>810458</v>
      </c>
      <c r="I19" s="114"/>
      <c r="J19" s="115" t="s">
        <v>265</v>
      </c>
      <c r="K19" s="114"/>
      <c r="L19" s="114">
        <v>4133335800</v>
      </c>
      <c r="N19" s="13" t="s">
        <v>178</v>
      </c>
    </row>
    <row r="20" spans="2:14" ht="30" x14ac:dyDescent="0.75">
      <c r="B20" s="111" t="s">
        <v>98</v>
      </c>
      <c r="D20" s="114">
        <v>5000</v>
      </c>
      <c r="F20" s="114">
        <v>788140</v>
      </c>
      <c r="G20" s="114"/>
      <c r="H20" s="114">
        <v>798448</v>
      </c>
      <c r="I20" s="114"/>
      <c r="J20" s="115" t="s">
        <v>266</v>
      </c>
      <c r="K20" s="114"/>
      <c r="L20" s="114">
        <v>3992240000</v>
      </c>
      <c r="N20" s="13" t="s">
        <v>178</v>
      </c>
    </row>
    <row r="21" spans="2:14" ht="30" x14ac:dyDescent="0.75">
      <c r="B21" s="111" t="s">
        <v>141</v>
      </c>
      <c r="D21" s="114">
        <v>2330</v>
      </c>
      <c r="F21" s="114">
        <v>1000000</v>
      </c>
      <c r="G21" s="114"/>
      <c r="H21" s="114">
        <v>1000000</v>
      </c>
      <c r="I21" s="114"/>
      <c r="J21" s="115" t="s">
        <v>267</v>
      </c>
      <c r="K21" s="114"/>
      <c r="L21" s="114">
        <v>2330000000</v>
      </c>
      <c r="N21" s="13" t="s">
        <v>178</v>
      </c>
    </row>
    <row r="22" spans="2:14" ht="30" x14ac:dyDescent="0.75">
      <c r="B22" s="111" t="s">
        <v>186</v>
      </c>
      <c r="D22" s="114">
        <v>400</v>
      </c>
      <c r="F22" s="114">
        <v>991070</v>
      </c>
      <c r="G22" s="114"/>
      <c r="H22" s="114">
        <v>1001270</v>
      </c>
      <c r="I22" s="114"/>
      <c r="J22" s="115" t="s">
        <v>268</v>
      </c>
      <c r="K22" s="114"/>
      <c r="L22" s="114">
        <v>400508000</v>
      </c>
      <c r="N22" s="13" t="s">
        <v>178</v>
      </c>
    </row>
    <row r="23" spans="2:14" ht="30" x14ac:dyDescent="0.75">
      <c r="B23" s="111" t="s">
        <v>253</v>
      </c>
      <c r="D23" s="114">
        <v>100</v>
      </c>
      <c r="F23" s="114">
        <v>964300</v>
      </c>
      <c r="G23" s="114"/>
      <c r="H23" s="114">
        <v>977334</v>
      </c>
      <c r="I23" s="114"/>
      <c r="J23" s="115" t="s">
        <v>269</v>
      </c>
      <c r="K23" s="114"/>
      <c r="L23" s="114">
        <v>97733400</v>
      </c>
      <c r="N23" s="13" t="s">
        <v>178</v>
      </c>
    </row>
    <row r="24" spans="2:14" ht="30" x14ac:dyDescent="0.75">
      <c r="B24" s="111" t="s">
        <v>144</v>
      </c>
      <c r="D24" s="114">
        <v>5</v>
      </c>
      <c r="F24" s="114">
        <v>977000</v>
      </c>
      <c r="G24" s="114"/>
      <c r="H24" s="114">
        <v>990206</v>
      </c>
      <c r="I24" s="114"/>
      <c r="J24" s="115" t="s">
        <v>269</v>
      </c>
      <c r="K24" s="114"/>
      <c r="L24" s="114">
        <v>4951030</v>
      </c>
      <c r="N24" s="13" t="s">
        <v>178</v>
      </c>
    </row>
    <row r="25" spans="2:14" ht="30" x14ac:dyDescent="0.75">
      <c r="B25" s="111"/>
      <c r="D25" s="114"/>
      <c r="E25" s="114"/>
      <c r="F25" s="114"/>
      <c r="G25" s="114"/>
      <c r="H25" s="114"/>
      <c r="I25" s="114"/>
      <c r="J25" s="115"/>
      <c r="K25" s="114"/>
      <c r="L25" s="114"/>
      <c r="N25" s="13"/>
    </row>
    <row r="26" spans="2:14" ht="39" thickBot="1" x14ac:dyDescent="1.1000000000000001">
      <c r="B26" s="102" t="s">
        <v>80</v>
      </c>
      <c r="C26" s="99"/>
      <c r="D26" s="113">
        <f>SUM(D9:D25)</f>
        <v>175695</v>
      </c>
      <c r="E26" s="100"/>
      <c r="F26" s="104">
        <f>SUM(F9:F25)</f>
        <v>12955935</v>
      </c>
      <c r="G26" s="101"/>
      <c r="H26" s="104">
        <f>SUM(H9:H25)</f>
        <v>13115888</v>
      </c>
      <c r="I26" s="100"/>
      <c r="J26" s="119" t="s">
        <v>201</v>
      </c>
      <c r="K26" s="100"/>
      <c r="L26" s="104">
        <f>SUM(L9:L25)</f>
        <v>131819780990</v>
      </c>
      <c r="M26" s="100"/>
      <c r="N26" s="103"/>
    </row>
    <row r="27" spans="2:14" ht="21.75" thickTop="1" x14ac:dyDescent="0.6"/>
    <row r="37" spans="8:8" ht="30" x14ac:dyDescent="0.75">
      <c r="H37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5" orientation="landscape" r:id="rId1"/>
  <rowBreaks count="2" manualBreakCount="2">
    <brk id="18" max="16383" man="1"/>
    <brk id="2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topLeftCell="A4" zoomScaleNormal="100" zoomScaleSheetLayoutView="100" workbookViewId="0">
      <selection activeCell="D15" sqref="D15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243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78</v>
      </c>
      <c r="D9" s="29">
        <v>4922323357</v>
      </c>
      <c r="F9" s="47">
        <f>D9/$D$13</f>
        <v>0.74711774651119478</v>
      </c>
      <c r="G9" s="6"/>
      <c r="H9" s="47">
        <f>D9/'سرمایه گذاری ها'!$O$17</f>
        <v>1.7087603863075791E-2</v>
      </c>
    </row>
    <row r="10" spans="2:28" s="4" customFormat="1" x14ac:dyDescent="0.55000000000000004">
      <c r="B10" s="4" t="s">
        <v>79</v>
      </c>
      <c r="D10" s="29">
        <v>2369524795</v>
      </c>
      <c r="F10" s="47">
        <f>D10/$D$13</f>
        <v>0.35965008731603343</v>
      </c>
      <c r="G10" s="6"/>
      <c r="H10" s="47">
        <f>D10/'سرمایه گذاری ها'!$O$17</f>
        <v>8.2256889895532866E-3</v>
      </c>
    </row>
    <row r="11" spans="2:28" s="4" customFormat="1" x14ac:dyDescent="0.55000000000000004">
      <c r="B11" s="4" t="s">
        <v>77</v>
      </c>
      <c r="D11" s="29">
        <v>-704956084</v>
      </c>
      <c r="F11" s="47">
        <f>D11/$D$13</f>
        <v>-0.10699930960822421</v>
      </c>
      <c r="G11" s="6"/>
      <c r="H11" s="47">
        <f>D11/'سرمایه گذاری ها'!$O$17</f>
        <v>-2.4472204344573663E-3</v>
      </c>
    </row>
    <row r="12" spans="2:28" s="4" customFormat="1" x14ac:dyDescent="0.55000000000000004">
      <c r="B12" s="4" t="s">
        <v>75</v>
      </c>
      <c r="D12" s="29">
        <v>1525059</v>
      </c>
      <c r="F12" s="47">
        <f>D12/$D$13</f>
        <v>2.3147578099603832E-4</v>
      </c>
      <c r="G12" s="6"/>
      <c r="H12" s="47">
        <f>D12/'سرمایه گذاری ها'!$O$17</f>
        <v>5.2941674428518249E-6</v>
      </c>
    </row>
    <row r="13" spans="2:28" ht="24.75" thickBot="1" x14ac:dyDescent="0.65">
      <c r="B13" s="32" t="s">
        <v>80</v>
      </c>
      <c r="D13" s="76">
        <f>SUM(D9:D12)</f>
        <v>6588417127</v>
      </c>
      <c r="E13" s="26"/>
      <c r="F13" s="77">
        <f>SUM(F9:F12)</f>
        <v>1</v>
      </c>
      <c r="G13" s="70"/>
      <c r="H13" s="78">
        <f>SUM(H9:H12)</f>
        <v>2.2871366585614564E-2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2023-10-24T10:45:04Z</cp:lastPrinted>
  <dcterms:created xsi:type="dcterms:W3CDTF">2021-12-28T12:49:50Z</dcterms:created>
  <dcterms:modified xsi:type="dcterms:W3CDTF">2023-11-27T07:16:51Z</dcterms:modified>
</cp:coreProperties>
</file>