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خرداد\دی\"/>
    </mc:Choice>
  </mc:AlternateContent>
  <xr:revisionPtr revIDLastSave="0" documentId="13_ncr:1_{3BDDB55E-61C8-4CF8-AB53-215FDDF69B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H12" i="15" l="1"/>
  <c r="F28" i="13"/>
  <c r="J28" i="13"/>
  <c r="R23" i="11"/>
  <c r="T23" i="11"/>
  <c r="L23" i="11"/>
  <c r="V23" i="11"/>
  <c r="D31" i="10"/>
  <c r="F31" i="10"/>
  <c r="H31" i="10"/>
  <c r="J31" i="10"/>
  <c r="L31" i="10"/>
  <c r="N31" i="10"/>
  <c r="P31" i="10"/>
  <c r="R31" i="10"/>
  <c r="T28" i="7"/>
  <c r="T28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Y24" i="1"/>
  <c r="D37" i="12"/>
  <c r="F37" i="12"/>
  <c r="H37" i="12"/>
  <c r="J37" i="12"/>
  <c r="L37" i="12"/>
  <c r="N37" i="12"/>
  <c r="P37" i="12"/>
  <c r="R37" i="12"/>
  <c r="D38" i="9"/>
  <c r="F38" i="9"/>
  <c r="H38" i="9"/>
  <c r="J38" i="9"/>
  <c r="L38" i="9"/>
  <c r="N38" i="9"/>
  <c r="P38" i="9"/>
  <c r="R38" i="9"/>
  <c r="J13" i="8"/>
  <c r="L13" i="8"/>
  <c r="N13" i="8"/>
  <c r="P13" i="8"/>
  <c r="R13" i="8"/>
  <c r="T13" i="8"/>
  <c r="D23" i="11"/>
  <c r="F23" i="11"/>
  <c r="J23" i="11"/>
  <c r="N23" i="11"/>
  <c r="P23" i="11"/>
  <c r="H23" i="11"/>
  <c r="J28" i="7"/>
  <c r="L28" i="7"/>
  <c r="N28" i="7"/>
  <c r="P28" i="7"/>
  <c r="R28" i="7"/>
  <c r="D12" i="15"/>
  <c r="D20" i="4" l="1"/>
  <c r="F20" i="4"/>
  <c r="H20" i="4"/>
  <c r="L20" i="4"/>
  <c r="L28" i="6"/>
  <c r="N28" i="6"/>
  <c r="P28" i="6"/>
  <c r="R28" i="6"/>
  <c r="L15" i="5"/>
  <c r="N15" i="5"/>
  <c r="P15" i="5"/>
  <c r="V15" i="5"/>
  <c r="X15" i="5"/>
  <c r="AD15" i="5"/>
  <c r="P39" i="3"/>
  <c r="R39" i="3"/>
  <c r="T39" i="3"/>
  <c r="X39" i="3"/>
  <c r="Z39" i="3"/>
  <c r="AB39" i="3"/>
  <c r="AD39" i="3"/>
  <c r="AH39" i="3"/>
  <c r="AJ39" i="3"/>
  <c r="E24" i="1"/>
  <c r="G24" i="1"/>
  <c r="I24" i="1"/>
  <c r="S24" i="1"/>
  <c r="W24" i="1"/>
  <c r="Z15" i="5" l="1"/>
  <c r="AB15" i="5"/>
  <c r="V39" i="3"/>
  <c r="K24" i="1"/>
  <c r="M24" i="1"/>
  <c r="O24" i="1"/>
  <c r="Q24" i="1"/>
  <c r="O15" i="16" l="1"/>
  <c r="M12" i="16"/>
  <c r="O13" i="16"/>
  <c r="F13" i="14"/>
  <c r="D13" i="14"/>
  <c r="E15" i="16"/>
  <c r="G15" i="16" s="1"/>
  <c r="I15" i="16"/>
  <c r="K15" i="16"/>
  <c r="G13" i="16"/>
  <c r="E13" i="16"/>
  <c r="G14" i="16"/>
  <c r="E14" i="16"/>
  <c r="K12" i="16"/>
  <c r="E12" i="16"/>
  <c r="G12" i="16"/>
  <c r="R15" i="5"/>
  <c r="T15" i="5"/>
  <c r="I12" i="16" s="1"/>
  <c r="O12" i="16"/>
  <c r="I14" i="16"/>
  <c r="K14" i="16"/>
  <c r="R24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AL14" i="3" l="1"/>
  <c r="AL18" i="3"/>
  <c r="AL22" i="3"/>
  <c r="AL26" i="3"/>
  <c r="AL30" i="3"/>
  <c r="AL34" i="3"/>
  <c r="AL25" i="3"/>
  <c r="AL37" i="3"/>
  <c r="AL15" i="3"/>
  <c r="AL19" i="3"/>
  <c r="AL23" i="3"/>
  <c r="AL27" i="3"/>
  <c r="AL31" i="3"/>
  <c r="AL35" i="3"/>
  <c r="AL21" i="3"/>
  <c r="AL33" i="3"/>
  <c r="AL16" i="3"/>
  <c r="AL20" i="3"/>
  <c r="AL24" i="3"/>
  <c r="AL28" i="3"/>
  <c r="AL32" i="3"/>
  <c r="AL36" i="3"/>
  <c r="AL17" i="3"/>
  <c r="AL29" i="3"/>
  <c r="AA12" i="1"/>
  <c r="AA16" i="1"/>
  <c r="AA20" i="1"/>
  <c r="AA13" i="1"/>
  <c r="AA17" i="1"/>
  <c r="AA21" i="1"/>
  <c r="AA19" i="1"/>
  <c r="AA14" i="1"/>
  <c r="AA18" i="1"/>
  <c r="AA22" i="1"/>
  <c r="AA15" i="1"/>
  <c r="T10" i="6"/>
  <c r="AL13" i="3"/>
  <c r="AA11" i="1"/>
  <c r="F9" i="15"/>
  <c r="F11" i="15"/>
  <c r="AF13" i="5"/>
  <c r="H9" i="15"/>
  <c r="H11" i="15"/>
  <c r="H10" i="15"/>
  <c r="Q13" i="16"/>
  <c r="Q15" i="16"/>
  <c r="Q17" i="16"/>
  <c r="Q16" i="16"/>
  <c r="Q12" i="16"/>
  <c r="Q14" i="16"/>
  <c r="F12" i="15" l="1"/>
  <c r="AA24" i="1"/>
  <c r="AF15" i="5"/>
  <c r="AL39" i="3"/>
</calcChain>
</file>

<file path=xl/sharedStrings.xml><?xml version="1.0" encoding="utf-8"?>
<sst xmlns="http://schemas.openxmlformats.org/spreadsheetml/2006/main" count="979" uniqueCount="257">
  <si>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</si>
  <si>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</si>
  <si>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</si>
  <si>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</si>
  <si>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</si>
  <si>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</si>
  <si>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</si>
  <si>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</si>
  <si>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</si>
  <si>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</si>
  <si>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</si>
  <si>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</si>
  <si>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</si>
  <si>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</si>
  <si>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</si>
  <si>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</si>
  <si>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</si>
  <si>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</si>
  <si>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</si>
  <si>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</si>
  <si>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</si>
  <si>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</si>
  <si>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</si>
  <si>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</si>
  <si>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</si>
  <si>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</si>
  <si>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</si>
  <si>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</si>
  <si>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</si>
  <si>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</si>
  <si>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</si>
  <si>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</si>
  <si>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</si>
  <si>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</si>
  <si>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</si>
  <si>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</si>
  <si>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</si>
  <si>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</si>
  <si>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</si>
  <si>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</si>
  <si>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</si>
  <si>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</si>
  <si>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</si>
  <si>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</si>
  <si>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</si>
  <si>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</si>
  <si>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</si>
  <si>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</si>
  <si>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</si>
  <si>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</si>
  <si>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</si>
  <si>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</si>
  <si>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</si>
  <si>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</si>
  <si>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</si>
  <si>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</si>
  <si>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</si>
  <si>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</si>
  <si>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</si>
  <si>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</si>
  <si>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</si>
  <si>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</si>
  <si>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</si>
  <si>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</si>
  <si>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</si>
  <si>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</si>
  <si>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</si>
  <si>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</si>
  <si>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</si>
  <si>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</si>
  <si>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</si>
  <si>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</si>
  <si>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</si>
  <si>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</si>
  <si>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</si>
  <si>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</si>
  <si>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</si>
  <si>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</si>
  <si>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</si>
  <si>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</si>
  <si>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</si>
  <si>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</si>
  <si>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</si>
  <si>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</si>
  <si>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</si>
  <si>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</si>
  <si>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</si>
  <si>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</si>
  <si>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</si>
  <si>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</si>
  <si>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</si>
  <si>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</si>
  <si>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</si>
  <si>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</si>
  <si>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</si>
  <si>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</si>
  <si>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</si>
  <si>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</si>
  <si>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</si>
  <si>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</si>
  <si>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خیر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</si>
  <si>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</si>
  <si>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</si>
  <si>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</si>
  <si>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</si>
  <si>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</si>
  <si>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</si>
  <si>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</si>
  <si>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</si>
  <si>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</si>
  <si>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</si>
  <si>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</si>
  <si>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</si>
  <si>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</si>
  <si>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</si>
  <si>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</si>
  <si>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</si>
  <si>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</si>
  <si>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</si>
  <si>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</si>
  <si>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</si>
  <si>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</si>
  <si>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</si>
  <si>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</si>
  <si>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</si>
  <si>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</si>
  <si>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</si>
  <si>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</si>
  <si>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</si>
  <si>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</si>
  <si>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</si>
  <si>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</si>
  <si>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</si>
  <si>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</si>
  <si>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</si>
  <si>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</si>
  <si>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</si>
  <si>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</si>
  <si>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</si>
  <si>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</si>
  <si>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</si>
  <si>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</si>
  <si>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</si>
  <si>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</si>
  <si>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</si>
  <si>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</si>
  <si>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</si>
  <si>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</si>
  <si>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</si>
  <si>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</si>
  <si>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</si>
  <si>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</si>
  <si>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</si>
  <si>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</si>
  <si>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</si>
  <si>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>1402/06/09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</si>
  <si>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</si>
  <si>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</si>
  <si>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</si>
  <si>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</si>
  <si>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</si>
  <si>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</si>
  <si>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</si>
  <si>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</si>
  <si>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</si>
  <si>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</si>
  <si>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</si>
  <si>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</si>
  <si>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</si>
  <si>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</si>
  <si>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</si>
  <si>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1403/04/18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</si>
  <si>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</si>
  <si>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</si>
  <si>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</si>
  <si>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</si>
  <si>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</si>
  <si>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</si>
  <si>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</si>
  <si>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</si>
  <si>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1401/08/01</t>
  </si>
  <si>
    <t>گواهی اعتبارمولد رفاه0208</t>
  </si>
  <si>
    <t>1401/09/01</t>
  </si>
  <si>
    <t>1402/08/30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</si>
  <si>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</si>
  <si>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</si>
  <si>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</si>
  <si>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</si>
  <si>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</si>
  <si>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</si>
  <si>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</si>
  <si>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</si>
  <si>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</si>
  <si>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</si>
  <si>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</si>
  <si>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</si>
  <si>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</si>
  <si>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1399/10/15</t>
  </si>
  <si>
    <t>1402/03/16</t>
  </si>
  <si>
    <t>اسنادخزانه-م5بودجه99-020218</t>
  </si>
  <si>
    <t>1402/02/18</t>
  </si>
  <si>
    <t>1403/06/26</t>
  </si>
  <si>
    <t>1400/06/01</t>
  </si>
  <si>
    <t>1403/11/01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</si>
  <si>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</si>
  <si>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</si>
  <si>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</si>
  <si>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</si>
  <si>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</si>
  <si>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1399/01/27</t>
  </si>
  <si>
    <t>1402/09/06</t>
  </si>
  <si>
    <t>اسنادخزانه-م11بودجه99-020906</t>
  </si>
  <si>
    <t xml:space="preserve"> 1402/02/31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</si>
  <si>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</si>
  <si>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</si>
  <si>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</si>
  <si>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</si>
  <si>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</si>
  <si>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</si>
  <si>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</si>
  <si>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</si>
  <si>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</si>
  <si>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</si>
  <si>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</si>
  <si>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</si>
  <si>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</si>
  <si>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</si>
  <si>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</si>
  <si>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برای ماه منتهی به  1402/03/31</t>
  </si>
  <si>
    <t xml:space="preserve"> 1402/03/31</t>
  </si>
  <si>
    <t>از ابتدای سال مالی تا  1402/03/31</t>
  </si>
  <si>
    <t>شیر پگاه آذربایجان شرقی</t>
  </si>
  <si>
    <t>داروسازی‌ فارابی‌</t>
  </si>
  <si>
    <t>گام بانک اقتصاد نوین0204</t>
  </si>
  <si>
    <t>1402/04/28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</si>
  <si>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</si>
  <si>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</si>
  <si>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</si>
  <si>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</si>
  <si>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</si>
  <si>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</si>
  <si>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</si>
  <si>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</si>
  <si>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</si>
  <si>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</si>
  <si>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</si>
  <si>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-5.81%</t>
  </si>
  <si>
    <t>-6.45%</t>
  </si>
  <si>
    <t>-5.49%</t>
  </si>
  <si>
    <t>-7.01%</t>
  </si>
  <si>
    <t>-5.51%</t>
  </si>
  <si>
    <t>-6.70%</t>
  </si>
  <si>
    <t>-5.34%</t>
  </si>
  <si>
    <t>-5.48%</t>
  </si>
  <si>
    <t>-6.41%</t>
  </si>
  <si>
    <t>-3.46%</t>
  </si>
  <si>
    <t>1402/03/10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</si>
</sst>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590551</xdr:colOff>
      <xdr:row>33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02B8DC-F68F-C33F-7966-8ECF211A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49" y="0"/>
          <a:ext cx="7648575" cy="1029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view="pageLayout" zoomScaleNormal="100" zoomScaleSheetLayoutView="100" workbookViewId="0"/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zoomScale="60" zoomScaleNormal="100" workbookViewId="0">
      <selection activeCell="T29" sqref="T29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1" t="s">
        <v>118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2:28" ht="27" customHeight="1" x14ac:dyDescent="0.25">
      <c r="B3" s="151" t="s">
        <v>45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2:28" ht="27" customHeight="1" x14ac:dyDescent="0.25">
      <c r="B4" s="151" t="s">
        <v>228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50" t="s">
        <v>46</v>
      </c>
      <c r="C8" s="150" t="s">
        <v>46</v>
      </c>
      <c r="D8" s="150" t="s">
        <v>46</v>
      </c>
      <c r="E8" s="150" t="s">
        <v>46</v>
      </c>
      <c r="F8" s="150" t="s">
        <v>46</v>
      </c>
      <c r="G8" s="150" t="s">
        <v>46</v>
      </c>
      <c r="H8" s="150" t="s">
        <v>46</v>
      </c>
      <c r="J8" s="150" t="s">
        <v>47</v>
      </c>
      <c r="K8" s="150" t="s">
        <v>47</v>
      </c>
      <c r="L8" s="150" t="s">
        <v>47</v>
      </c>
      <c r="M8" s="150" t="s">
        <v>47</v>
      </c>
      <c r="N8" s="150" t="s">
        <v>47</v>
      </c>
      <c r="P8" s="150" t="s">
        <v>48</v>
      </c>
      <c r="Q8" s="150" t="s">
        <v>48</v>
      </c>
      <c r="R8" s="150" t="s">
        <v>48</v>
      </c>
      <c r="S8" s="150" t="s">
        <v>48</v>
      </c>
      <c r="T8" s="150" t="s">
        <v>48</v>
      </c>
    </row>
    <row r="9" spans="2:28" s="38" customFormat="1" ht="58.5" customHeight="1" x14ac:dyDescent="0.25">
      <c r="B9" s="149" t="s">
        <v>49</v>
      </c>
      <c r="C9" s="41"/>
      <c r="D9" s="149" t="s">
        <v>205</v>
      </c>
      <c r="E9" s="41"/>
      <c r="F9" s="149" t="s">
        <v>24</v>
      </c>
      <c r="G9" s="41"/>
      <c r="H9" s="149" t="s">
        <v>25</v>
      </c>
      <c r="J9" s="149" t="s">
        <v>50</v>
      </c>
      <c r="K9" s="41"/>
      <c r="L9" s="149" t="s">
        <v>51</v>
      </c>
      <c r="M9" s="41"/>
      <c r="N9" s="149" t="s">
        <v>52</v>
      </c>
      <c r="P9" s="149" t="s">
        <v>50</v>
      </c>
      <c r="Q9" s="41"/>
      <c r="R9" s="149" t="s">
        <v>51</v>
      </c>
      <c r="S9" s="41"/>
      <c r="T9" s="149" t="s">
        <v>52</v>
      </c>
    </row>
    <row r="10" spans="2:28" s="36" customFormat="1" ht="21.75" customHeight="1" x14ac:dyDescent="0.25">
      <c r="B10" s="36" t="s">
        <v>213</v>
      </c>
      <c r="D10" s="37">
        <v>10</v>
      </c>
      <c r="F10" s="36" t="s">
        <v>53</v>
      </c>
      <c r="H10" s="37">
        <v>22</v>
      </c>
      <c r="J10" s="39">
        <v>589561643</v>
      </c>
      <c r="K10" s="40"/>
      <c r="L10" s="39">
        <v>97502</v>
      </c>
      <c r="M10" s="40"/>
      <c r="N10" s="39">
        <v>589464141</v>
      </c>
      <c r="O10" s="40"/>
      <c r="P10" s="39">
        <v>931315055</v>
      </c>
      <c r="Q10" s="40"/>
      <c r="R10" s="39">
        <v>2145044</v>
      </c>
      <c r="S10" s="40"/>
      <c r="T10" s="39">
        <v>929170011</v>
      </c>
    </row>
    <row r="11" spans="2:28" s="36" customFormat="1" ht="21.75" customHeight="1" x14ac:dyDescent="0.25">
      <c r="B11" s="36" t="s">
        <v>216</v>
      </c>
      <c r="D11" s="37">
        <v>18</v>
      </c>
      <c r="F11" s="36" t="s">
        <v>53</v>
      </c>
      <c r="H11" s="37">
        <v>22</v>
      </c>
      <c r="J11" s="39">
        <v>453699575</v>
      </c>
      <c r="K11" s="40"/>
      <c r="L11" s="39">
        <v>129383</v>
      </c>
      <c r="M11" s="40"/>
      <c r="N11" s="39">
        <v>453570192</v>
      </c>
      <c r="O11" s="40"/>
      <c r="P11" s="39">
        <v>610411897</v>
      </c>
      <c r="Q11" s="40"/>
      <c r="R11" s="39">
        <v>1811356</v>
      </c>
      <c r="S11" s="40"/>
      <c r="T11" s="39">
        <v>608600541</v>
      </c>
    </row>
    <row r="12" spans="2:28" s="36" customFormat="1" ht="21.75" customHeight="1" x14ac:dyDescent="0.25">
      <c r="B12" s="36" t="s">
        <v>213</v>
      </c>
      <c r="D12" s="37">
        <v>9</v>
      </c>
      <c r="F12" s="36" t="s">
        <v>53</v>
      </c>
      <c r="H12" s="37">
        <v>22</v>
      </c>
      <c r="J12" s="39">
        <v>327534245</v>
      </c>
      <c r="K12" s="40"/>
      <c r="L12" s="39">
        <v>48780</v>
      </c>
      <c r="M12" s="40"/>
      <c r="N12" s="39">
        <v>327485465</v>
      </c>
      <c r="O12" s="40"/>
      <c r="P12" s="39">
        <v>526438335</v>
      </c>
      <c r="Q12" s="40"/>
      <c r="R12" s="39">
        <v>1121945</v>
      </c>
      <c r="S12" s="40"/>
      <c r="T12" s="39">
        <v>525316390</v>
      </c>
    </row>
    <row r="13" spans="2:28" s="36" customFormat="1" ht="21.75" customHeight="1" x14ac:dyDescent="0.25">
      <c r="B13" s="36" t="s">
        <v>216</v>
      </c>
      <c r="D13" s="37">
        <v>20</v>
      </c>
      <c r="F13" s="36" t="s">
        <v>53</v>
      </c>
      <c r="H13" s="37">
        <v>22</v>
      </c>
      <c r="J13" s="39">
        <v>345206164</v>
      </c>
      <c r="K13" s="40"/>
      <c r="L13" s="39">
        <v>107690</v>
      </c>
      <c r="M13" s="40"/>
      <c r="N13" s="39">
        <v>345098474</v>
      </c>
      <c r="O13" s="40"/>
      <c r="P13" s="39">
        <v>444658209</v>
      </c>
      <c r="Q13" s="40"/>
      <c r="R13" s="39">
        <v>1292284</v>
      </c>
      <c r="S13" s="40"/>
      <c r="T13" s="39">
        <v>443365925</v>
      </c>
    </row>
    <row r="14" spans="2:28" s="36" customFormat="1" ht="21.75" customHeight="1" x14ac:dyDescent="0.25">
      <c r="B14" s="36" t="s">
        <v>213</v>
      </c>
      <c r="D14" s="37">
        <v>13</v>
      </c>
      <c r="F14" s="36" t="s">
        <v>53</v>
      </c>
      <c r="H14" s="37">
        <v>22</v>
      </c>
      <c r="J14" s="39">
        <v>218356163</v>
      </c>
      <c r="K14" s="40"/>
      <c r="L14" s="39">
        <v>46862</v>
      </c>
      <c r="M14" s="40"/>
      <c r="N14" s="39">
        <v>218309301</v>
      </c>
      <c r="O14" s="40"/>
      <c r="P14" s="39">
        <v>326849309</v>
      </c>
      <c r="Q14" s="40"/>
      <c r="R14" s="39">
        <v>890363</v>
      </c>
      <c r="S14" s="40"/>
      <c r="T14" s="39">
        <v>325958946</v>
      </c>
    </row>
    <row r="15" spans="2:28" s="36" customFormat="1" ht="21.75" customHeight="1" x14ac:dyDescent="0.25">
      <c r="B15" s="36" t="s">
        <v>143</v>
      </c>
      <c r="D15" s="37" t="s">
        <v>53</v>
      </c>
      <c r="F15" s="36" t="s">
        <v>145</v>
      </c>
      <c r="H15" s="37">
        <v>18</v>
      </c>
      <c r="J15" s="39">
        <v>35848009</v>
      </c>
      <c r="K15" s="40"/>
      <c r="L15" s="39" t="s">
        <v>53</v>
      </c>
      <c r="M15" s="40"/>
      <c r="N15" s="39">
        <v>35848009</v>
      </c>
      <c r="O15" s="40"/>
      <c r="P15" s="39">
        <v>95285651</v>
      </c>
      <c r="Q15" s="40"/>
      <c r="R15" s="39" t="s">
        <v>53</v>
      </c>
      <c r="S15" s="40"/>
      <c r="T15" s="39">
        <v>95285651</v>
      </c>
    </row>
    <row r="16" spans="2:28" s="36" customFormat="1" ht="21.75" customHeight="1" x14ac:dyDescent="0.25">
      <c r="B16" s="36" t="s">
        <v>156</v>
      </c>
      <c r="D16" s="37">
        <v>9</v>
      </c>
      <c r="F16" s="36" t="s">
        <v>53</v>
      </c>
      <c r="H16" s="37">
        <v>0</v>
      </c>
      <c r="J16" s="39">
        <v>1110797</v>
      </c>
      <c r="K16" s="40"/>
      <c r="L16" s="39">
        <v>0</v>
      </c>
      <c r="M16" s="40"/>
      <c r="N16" s="39">
        <v>1110797</v>
      </c>
      <c r="O16" s="40"/>
      <c r="P16" s="39">
        <v>4100128</v>
      </c>
      <c r="Q16" s="40"/>
      <c r="R16" s="39">
        <v>0</v>
      </c>
      <c r="S16" s="40"/>
      <c r="T16" s="39">
        <v>4100128</v>
      </c>
    </row>
    <row r="17" spans="2:20" s="36" customFormat="1" ht="21.75" customHeight="1" x14ac:dyDescent="0.25">
      <c r="B17" s="36" t="s">
        <v>101</v>
      </c>
      <c r="D17" s="37">
        <v>30</v>
      </c>
      <c r="F17" s="36" t="s">
        <v>53</v>
      </c>
      <c r="H17" s="37">
        <v>0</v>
      </c>
      <c r="J17" s="39">
        <v>3185</v>
      </c>
      <c r="K17" s="40"/>
      <c r="L17" s="39">
        <v>0</v>
      </c>
      <c r="M17" s="40"/>
      <c r="N17" s="39">
        <v>3185</v>
      </c>
      <c r="O17" s="40"/>
      <c r="P17" s="39">
        <v>451678</v>
      </c>
      <c r="Q17" s="40"/>
      <c r="R17" s="39">
        <v>0</v>
      </c>
      <c r="S17" s="40"/>
      <c r="T17" s="39">
        <v>451678</v>
      </c>
    </row>
    <row r="18" spans="2:20" s="36" customFormat="1" ht="21.75" customHeight="1" x14ac:dyDescent="0.25">
      <c r="B18" s="36" t="s">
        <v>216</v>
      </c>
      <c r="D18" s="37">
        <v>18</v>
      </c>
      <c r="F18" s="36" t="s">
        <v>53</v>
      </c>
      <c r="H18" s="37">
        <v>5</v>
      </c>
      <c r="J18" s="39">
        <v>241891</v>
      </c>
      <c r="K18" s="40"/>
      <c r="L18" s="39">
        <v>587</v>
      </c>
      <c r="M18" s="40"/>
      <c r="N18" s="39">
        <v>241304</v>
      </c>
      <c r="O18" s="40"/>
      <c r="P18" s="39">
        <v>243366</v>
      </c>
      <c r="Q18" s="40"/>
      <c r="R18" s="39">
        <v>591</v>
      </c>
      <c r="S18" s="40"/>
      <c r="T18" s="39">
        <v>242775</v>
      </c>
    </row>
    <row r="19" spans="2:20" s="36" customFormat="1" ht="21.75" customHeight="1" x14ac:dyDescent="0.25">
      <c r="B19" s="36" t="s">
        <v>146</v>
      </c>
      <c r="D19" s="37" t="s">
        <v>53</v>
      </c>
      <c r="F19" s="36" t="s">
        <v>147</v>
      </c>
      <c r="H19" s="37">
        <v>18</v>
      </c>
      <c r="J19" s="39">
        <v>76927</v>
      </c>
      <c r="K19" s="40"/>
      <c r="L19" s="39" t="s">
        <v>53</v>
      </c>
      <c r="M19" s="40"/>
      <c r="N19" s="39">
        <v>76927</v>
      </c>
      <c r="O19" s="40"/>
      <c r="P19" s="39">
        <v>223789</v>
      </c>
      <c r="Q19" s="40"/>
      <c r="R19" s="39" t="s">
        <v>53</v>
      </c>
      <c r="S19" s="40"/>
      <c r="T19" s="39">
        <v>223789</v>
      </c>
    </row>
    <row r="20" spans="2:20" s="36" customFormat="1" ht="21.75" customHeight="1" x14ac:dyDescent="0.25">
      <c r="B20" s="36" t="s">
        <v>105</v>
      </c>
      <c r="D20" s="37">
        <v>16</v>
      </c>
      <c r="F20" s="36" t="s">
        <v>53</v>
      </c>
      <c r="H20" s="37">
        <v>0</v>
      </c>
      <c r="J20" s="39">
        <v>36800</v>
      </c>
      <c r="K20" s="40"/>
      <c r="L20" s="39">
        <v>0</v>
      </c>
      <c r="M20" s="40"/>
      <c r="N20" s="39">
        <v>36800</v>
      </c>
      <c r="O20" s="40"/>
      <c r="P20" s="39">
        <v>143433</v>
      </c>
      <c r="Q20" s="40"/>
      <c r="R20" s="39">
        <v>0</v>
      </c>
      <c r="S20" s="40"/>
      <c r="T20" s="39">
        <v>143433</v>
      </c>
    </row>
    <row r="21" spans="2:20" s="36" customFormat="1" ht="21.75" customHeight="1" x14ac:dyDescent="0.25">
      <c r="B21" s="36" t="s">
        <v>104</v>
      </c>
      <c r="D21" s="37">
        <v>3</v>
      </c>
      <c r="F21" s="36" t="s">
        <v>53</v>
      </c>
      <c r="H21" s="37">
        <v>0</v>
      </c>
      <c r="J21" s="39">
        <v>37073</v>
      </c>
      <c r="K21" s="40"/>
      <c r="L21" s="39">
        <v>0</v>
      </c>
      <c r="M21" s="40"/>
      <c r="N21" s="39">
        <v>37073</v>
      </c>
      <c r="O21" s="40"/>
      <c r="P21" s="39">
        <v>108713</v>
      </c>
      <c r="Q21" s="40"/>
      <c r="R21" s="39">
        <v>0</v>
      </c>
      <c r="S21" s="40"/>
      <c r="T21" s="39">
        <v>108713</v>
      </c>
    </row>
    <row r="22" spans="2:20" s="36" customFormat="1" ht="21.75" customHeight="1" x14ac:dyDescent="0.25">
      <c r="B22" s="36" t="s">
        <v>213</v>
      </c>
      <c r="D22" s="37">
        <v>9</v>
      </c>
      <c r="F22" s="36" t="s">
        <v>53</v>
      </c>
      <c r="H22" s="37">
        <v>5</v>
      </c>
      <c r="J22" s="39">
        <v>95032</v>
      </c>
      <c r="K22" s="40"/>
      <c r="L22" s="39">
        <v>113</v>
      </c>
      <c r="M22" s="40"/>
      <c r="N22" s="39">
        <v>94919</v>
      </c>
      <c r="O22" s="40"/>
      <c r="P22" s="39">
        <v>97766</v>
      </c>
      <c r="Q22" s="40"/>
      <c r="R22" s="39">
        <v>116</v>
      </c>
      <c r="S22" s="40"/>
      <c r="T22" s="39">
        <v>97650</v>
      </c>
    </row>
    <row r="23" spans="2:20" s="36" customFormat="1" ht="21.75" customHeight="1" x14ac:dyDescent="0.25">
      <c r="B23" s="36" t="s">
        <v>101</v>
      </c>
      <c r="D23" s="37">
        <v>19</v>
      </c>
      <c r="F23" s="36" t="s">
        <v>53</v>
      </c>
      <c r="H23" s="37">
        <v>18</v>
      </c>
      <c r="J23" s="39">
        <v>15287</v>
      </c>
      <c r="K23" s="40"/>
      <c r="L23" s="39">
        <v>0</v>
      </c>
      <c r="M23" s="40"/>
      <c r="N23" s="39">
        <v>15287</v>
      </c>
      <c r="O23" s="40"/>
      <c r="P23" s="39">
        <v>45861</v>
      </c>
      <c r="Q23" s="40"/>
      <c r="R23" s="39">
        <v>59</v>
      </c>
      <c r="S23" s="40"/>
      <c r="T23" s="39">
        <v>45802</v>
      </c>
    </row>
    <row r="24" spans="2:20" s="36" customFormat="1" ht="21.75" customHeight="1" x14ac:dyDescent="0.25">
      <c r="B24" s="36" t="s">
        <v>133</v>
      </c>
      <c r="D24" s="37">
        <v>24</v>
      </c>
      <c r="F24" s="36" t="s">
        <v>53</v>
      </c>
      <c r="H24" s="37">
        <v>0</v>
      </c>
      <c r="J24" s="39">
        <v>6867</v>
      </c>
      <c r="K24" s="40"/>
      <c r="L24" s="39">
        <v>0</v>
      </c>
      <c r="M24" s="40"/>
      <c r="N24" s="39">
        <v>6867</v>
      </c>
      <c r="O24" s="40"/>
      <c r="P24" s="39">
        <v>20253</v>
      </c>
      <c r="Q24" s="40"/>
      <c r="R24" s="39">
        <v>0</v>
      </c>
      <c r="S24" s="40"/>
      <c r="T24" s="39">
        <v>20253</v>
      </c>
    </row>
    <row r="25" spans="2:20" s="36" customFormat="1" ht="21.75" customHeight="1" x14ac:dyDescent="0.25">
      <c r="B25" s="36" t="s">
        <v>159</v>
      </c>
      <c r="D25" s="37">
        <v>9</v>
      </c>
      <c r="F25" s="36" t="s">
        <v>53</v>
      </c>
      <c r="H25" s="37">
        <v>0</v>
      </c>
      <c r="J25" s="39">
        <v>3157</v>
      </c>
      <c r="K25" s="40"/>
      <c r="L25" s="39">
        <v>0</v>
      </c>
      <c r="M25" s="40"/>
      <c r="N25" s="39">
        <v>3157</v>
      </c>
      <c r="O25" s="40"/>
      <c r="P25" s="39">
        <v>6308</v>
      </c>
      <c r="Q25" s="40"/>
      <c r="R25" s="39">
        <v>0</v>
      </c>
      <c r="S25" s="40"/>
      <c r="T25" s="39">
        <v>6308</v>
      </c>
    </row>
    <row r="26" spans="2:20" s="36" customFormat="1" ht="21.75" customHeight="1" x14ac:dyDescent="0.25">
      <c r="B26" s="36" t="s">
        <v>125</v>
      </c>
      <c r="D26" s="37">
        <v>15</v>
      </c>
      <c r="F26" s="36" t="s">
        <v>53</v>
      </c>
      <c r="H26" s="37">
        <v>0</v>
      </c>
      <c r="J26" s="39">
        <v>1462</v>
      </c>
      <c r="K26" s="40"/>
      <c r="L26" s="39">
        <v>0</v>
      </c>
      <c r="M26" s="40"/>
      <c r="N26" s="39">
        <v>1462</v>
      </c>
      <c r="O26" s="40"/>
      <c r="P26" s="39">
        <v>4244</v>
      </c>
      <c r="Q26" s="40"/>
      <c r="R26" s="39">
        <v>0</v>
      </c>
      <c r="S26" s="40"/>
      <c r="T26" s="39">
        <v>4244</v>
      </c>
    </row>
    <row r="27" spans="2:20" s="36" customFormat="1" ht="21.75" customHeight="1" x14ac:dyDescent="0.25">
      <c r="D27" s="37"/>
      <c r="H27" s="37"/>
      <c r="J27" s="39"/>
      <c r="K27" s="40"/>
      <c r="L27" s="39"/>
      <c r="M27" s="40"/>
      <c r="N27" s="39"/>
      <c r="O27" s="40"/>
      <c r="P27" s="39"/>
      <c r="Q27" s="40"/>
      <c r="R27" s="39"/>
      <c r="S27" s="40"/>
      <c r="T27" s="39"/>
    </row>
    <row r="28" spans="2:20" s="36" customFormat="1" ht="21.75" customHeight="1" thickBot="1" x14ac:dyDescent="0.3">
      <c r="B28" s="152" t="s">
        <v>80</v>
      </c>
      <c r="C28" s="152"/>
      <c r="D28" s="152"/>
      <c r="E28" s="152"/>
      <c r="F28" s="152"/>
      <c r="G28" s="152"/>
      <c r="H28" s="152"/>
      <c r="J28" s="43">
        <f>SUM(J10:J27)</f>
        <v>1971834277</v>
      </c>
      <c r="L28" s="43">
        <f>SUM(L10:L26)</f>
        <v>430917</v>
      </c>
      <c r="N28" s="43">
        <f>SUM(N10:N27)</f>
        <v>1971403360</v>
      </c>
      <c r="P28" s="43">
        <f>SUM(P10:P27)</f>
        <v>2940403995</v>
      </c>
      <c r="R28" s="43">
        <f>SUM(R10:R27)</f>
        <v>7261758</v>
      </c>
      <c r="T28" s="43">
        <f>SUM(T10:T27)</f>
        <v>2933142237</v>
      </c>
    </row>
    <row r="29" spans="2:20" ht="21.75" customHeight="1" thickTop="1" x14ac:dyDescent="0.25"/>
    <row r="31" spans="2:20" ht="21.75" customHeight="1" x14ac:dyDescent="0.25">
      <c r="J31" s="64">
        <v>9</v>
      </c>
    </row>
  </sheetData>
  <sortState xmlns:xlrd2="http://schemas.microsoft.com/office/spreadsheetml/2017/richdata2" ref="B10:T26">
    <sortCondition descending="1" ref="T10:T26"/>
  </sortState>
  <mergeCells count="17"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77" orientation="landscape" r:id="rId1"/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5"/>
  <sheetViews>
    <sheetView rightToLeft="1" view="pageBreakPreview" zoomScale="60" zoomScaleNormal="60" workbookViewId="0">
      <selection activeCell="R24" sqref="R24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7" t="s">
        <v>118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8" ht="33" x14ac:dyDescent="0.55000000000000004">
      <c r="B3" s="137" t="s">
        <v>45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4" spans="2:28" ht="33" x14ac:dyDescent="0.55000000000000004">
      <c r="B4" s="137" t="s">
        <v>228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</row>
    <row r="7" spans="2:28" s="2" customFormat="1" ht="30" x14ac:dyDescent="0.55000000000000004">
      <c r="B7" s="14" t="s">
        <v>110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142</v>
      </c>
      <c r="D10" s="29">
        <v>1080000000</v>
      </c>
      <c r="F10" s="29">
        <v>-1527836359</v>
      </c>
      <c r="H10" s="29">
        <v>92583002</v>
      </c>
      <c r="J10" s="29">
        <v>-355253357</v>
      </c>
      <c r="L10" s="51">
        <v>-5.1299999999999998E-2</v>
      </c>
      <c r="N10" s="29">
        <v>1080000000</v>
      </c>
      <c r="P10" s="29">
        <v>684123700</v>
      </c>
      <c r="R10" s="29">
        <v>92583002</v>
      </c>
      <c r="T10" s="29">
        <v>1856706702</v>
      </c>
      <c r="V10" s="51">
        <v>9.8599999999999993E-2</v>
      </c>
    </row>
    <row r="11" spans="2:28" x14ac:dyDescent="0.55000000000000004">
      <c r="B11" s="4" t="s">
        <v>177</v>
      </c>
      <c r="D11" s="29">
        <v>0</v>
      </c>
      <c r="F11" s="29">
        <v>720056271</v>
      </c>
      <c r="H11" s="29">
        <v>0</v>
      </c>
      <c r="J11" s="29">
        <v>720056271</v>
      </c>
      <c r="L11" s="51">
        <v>0.104</v>
      </c>
      <c r="N11" s="29">
        <v>516737896</v>
      </c>
      <c r="P11" s="29">
        <v>1239987911</v>
      </c>
      <c r="R11" s="29">
        <v>0</v>
      </c>
      <c r="T11" s="29">
        <v>1756725807</v>
      </c>
      <c r="V11" s="51">
        <v>9.3299999999999994E-2</v>
      </c>
      <c r="Z11" s="51"/>
    </row>
    <row r="12" spans="2:28" x14ac:dyDescent="0.55000000000000004">
      <c r="B12" s="4" t="s">
        <v>120</v>
      </c>
      <c r="D12" s="29">
        <v>0</v>
      </c>
      <c r="F12" s="29">
        <v>656073000</v>
      </c>
      <c r="H12" s="29">
        <v>0</v>
      </c>
      <c r="J12" s="29">
        <v>656073000</v>
      </c>
      <c r="L12" s="51">
        <v>9.4700000000000006E-2</v>
      </c>
      <c r="N12" s="29">
        <v>0</v>
      </c>
      <c r="P12" s="29">
        <v>1261449450</v>
      </c>
      <c r="R12" s="29">
        <v>0</v>
      </c>
      <c r="T12" s="29">
        <v>1261449450</v>
      </c>
      <c r="V12" s="51">
        <v>6.7000000000000004E-2</v>
      </c>
      <c r="Z12" s="51"/>
    </row>
    <row r="13" spans="2:28" x14ac:dyDescent="0.55000000000000004">
      <c r="B13" s="4" t="s">
        <v>138</v>
      </c>
      <c r="D13" s="29">
        <v>0</v>
      </c>
      <c r="F13" s="29">
        <v>-278334000</v>
      </c>
      <c r="H13" s="29">
        <v>0</v>
      </c>
      <c r="J13" s="29">
        <v>-278334000</v>
      </c>
      <c r="L13" s="51">
        <v>-4.02E-2</v>
      </c>
      <c r="N13" s="29">
        <v>0</v>
      </c>
      <c r="P13" s="29">
        <v>984109500</v>
      </c>
      <c r="R13" s="29">
        <v>0</v>
      </c>
      <c r="T13" s="29">
        <v>984109500</v>
      </c>
      <c r="V13" s="51">
        <v>5.2200000000000003E-2</v>
      </c>
      <c r="Z13" s="51"/>
    </row>
    <row r="14" spans="2:28" x14ac:dyDescent="0.55000000000000004">
      <c r="B14" s="4" t="s">
        <v>176</v>
      </c>
      <c r="D14" s="29">
        <v>0</v>
      </c>
      <c r="F14" s="29">
        <v>0</v>
      </c>
      <c r="H14" s="29">
        <v>0</v>
      </c>
      <c r="J14" s="29">
        <v>0</v>
      </c>
      <c r="L14" s="51">
        <v>0</v>
      </c>
      <c r="N14" s="29">
        <v>0</v>
      </c>
      <c r="P14" s="29">
        <v>0</v>
      </c>
      <c r="R14" s="29">
        <v>969198874</v>
      </c>
      <c r="T14" s="29">
        <v>969198874</v>
      </c>
      <c r="V14" s="51">
        <v>5.1400000000000001E-2</v>
      </c>
      <c r="Z14" s="51"/>
    </row>
    <row r="15" spans="2:28" x14ac:dyDescent="0.55000000000000004">
      <c r="B15" s="4" t="s">
        <v>13</v>
      </c>
      <c r="D15" s="29">
        <v>0</v>
      </c>
      <c r="F15" s="29">
        <v>0</v>
      </c>
      <c r="H15" s="29">
        <v>-253072014</v>
      </c>
      <c r="J15" s="29">
        <v>-253072014</v>
      </c>
      <c r="L15" s="51">
        <v>-3.6499999999999998E-2</v>
      </c>
      <c r="N15" s="29">
        <v>649102902</v>
      </c>
      <c r="P15" s="29">
        <v>0</v>
      </c>
      <c r="R15" s="29">
        <v>-253072014</v>
      </c>
      <c r="T15" s="29">
        <v>396030888</v>
      </c>
      <c r="V15" s="51">
        <v>2.1000000000000001E-2</v>
      </c>
      <c r="Z15" s="51"/>
    </row>
    <row r="16" spans="2:28" x14ac:dyDescent="0.55000000000000004">
      <c r="B16" s="4" t="s">
        <v>196</v>
      </c>
      <c r="D16" s="29">
        <v>0</v>
      </c>
      <c r="F16" s="29">
        <v>524321613</v>
      </c>
      <c r="H16" s="29">
        <v>0</v>
      </c>
      <c r="J16" s="29">
        <v>524321613</v>
      </c>
      <c r="L16" s="51">
        <v>7.5700000000000003E-2</v>
      </c>
      <c r="N16" s="29">
        <v>0</v>
      </c>
      <c r="P16" s="29">
        <v>41938380</v>
      </c>
      <c r="R16" s="29">
        <v>0</v>
      </c>
      <c r="T16" s="29">
        <v>41938380</v>
      </c>
      <c r="V16" s="51">
        <v>2.2000000000000001E-3</v>
      </c>
      <c r="Z16" s="51"/>
    </row>
    <row r="17" spans="2:26" x14ac:dyDescent="0.55000000000000004">
      <c r="B17" s="4" t="s">
        <v>178</v>
      </c>
      <c r="D17" s="29">
        <v>0</v>
      </c>
      <c r="F17" s="29">
        <v>-2448145</v>
      </c>
      <c r="H17" s="29">
        <v>0</v>
      </c>
      <c r="J17" s="29">
        <v>-2448145</v>
      </c>
      <c r="L17" s="51">
        <v>-4.0000000000000002E-4</v>
      </c>
      <c r="N17" s="29">
        <v>0</v>
      </c>
      <c r="P17" s="29">
        <v>6755763</v>
      </c>
      <c r="R17" s="29">
        <v>0</v>
      </c>
      <c r="T17" s="29">
        <v>6755763</v>
      </c>
      <c r="V17" s="51">
        <v>4.0000000000000002E-4</v>
      </c>
      <c r="Z17" s="51"/>
    </row>
    <row r="18" spans="2:26" x14ac:dyDescent="0.55000000000000004">
      <c r="B18" s="4" t="s">
        <v>207</v>
      </c>
      <c r="D18" s="29">
        <v>0</v>
      </c>
      <c r="F18" s="29">
        <v>627434</v>
      </c>
      <c r="H18" s="29">
        <v>0</v>
      </c>
      <c r="J18" s="29">
        <v>627434</v>
      </c>
      <c r="L18" s="51">
        <v>1E-4</v>
      </c>
      <c r="N18" s="29">
        <v>0</v>
      </c>
      <c r="P18" s="29">
        <v>645766</v>
      </c>
      <c r="R18" s="29">
        <v>0</v>
      </c>
      <c r="T18" s="29">
        <v>645766</v>
      </c>
      <c r="V18" s="51">
        <v>0</v>
      </c>
      <c r="Z18" s="51"/>
    </row>
    <row r="19" spans="2:26" x14ac:dyDescent="0.55000000000000004">
      <c r="B19" s="4" t="s">
        <v>232</v>
      </c>
      <c r="D19" s="29">
        <v>0</v>
      </c>
      <c r="F19" s="29">
        <v>-25869941</v>
      </c>
      <c r="H19" s="29">
        <v>0</v>
      </c>
      <c r="J19" s="29">
        <v>-25869941</v>
      </c>
      <c r="L19" s="51">
        <v>-3.7000000000000002E-3</v>
      </c>
      <c r="N19" s="29">
        <v>0</v>
      </c>
      <c r="P19" s="29">
        <v>-25869941</v>
      </c>
      <c r="R19" s="29">
        <v>0</v>
      </c>
      <c r="T19" s="29">
        <v>-25869941</v>
      </c>
      <c r="V19" s="51">
        <v>-1.4E-3</v>
      </c>
      <c r="Z19" s="51"/>
    </row>
    <row r="20" spans="2:26" x14ac:dyDescent="0.55000000000000004">
      <c r="B20" s="4" t="s">
        <v>231</v>
      </c>
      <c r="D20" s="29">
        <v>0</v>
      </c>
      <c r="F20" s="29">
        <v>-49926047</v>
      </c>
      <c r="H20" s="29">
        <v>0</v>
      </c>
      <c r="J20" s="29">
        <v>-49926047</v>
      </c>
      <c r="L20" s="51">
        <v>-7.1999999999999998E-3</v>
      </c>
      <c r="N20" s="29">
        <v>0</v>
      </c>
      <c r="P20" s="29">
        <v>-49926047</v>
      </c>
      <c r="R20" s="29">
        <v>0</v>
      </c>
      <c r="T20" s="29">
        <v>-49926047</v>
      </c>
      <c r="V20" s="51">
        <v>-2.7000000000000001E-3</v>
      </c>
    </row>
    <row r="21" spans="2:26" x14ac:dyDescent="0.55000000000000004">
      <c r="B21" s="4" t="s">
        <v>119</v>
      </c>
      <c r="D21" s="29">
        <v>0</v>
      </c>
      <c r="F21" s="29">
        <v>-737982720</v>
      </c>
      <c r="H21" s="29">
        <v>0</v>
      </c>
      <c r="J21" s="29">
        <v>-737982720</v>
      </c>
      <c r="L21" s="51">
        <v>-0.1066</v>
      </c>
      <c r="N21" s="29">
        <v>0</v>
      </c>
      <c r="P21" s="29">
        <v>-214714800</v>
      </c>
      <c r="R21" s="29">
        <v>0</v>
      </c>
      <c r="T21" s="29">
        <v>-214714800</v>
      </c>
      <c r="V21" s="51">
        <v>-1.14E-2</v>
      </c>
    </row>
    <row r="22" spans="2:26" x14ac:dyDescent="0.55000000000000004">
      <c r="B22" s="4" t="s">
        <v>14</v>
      </c>
      <c r="D22" s="29">
        <v>0</v>
      </c>
      <c r="F22" s="29">
        <v>-1123539157</v>
      </c>
      <c r="H22" s="29">
        <v>-5853</v>
      </c>
      <c r="J22" s="29">
        <v>-1123545010</v>
      </c>
      <c r="L22" s="51">
        <v>-0.16220000000000001</v>
      </c>
      <c r="N22" s="29">
        <v>0</v>
      </c>
      <c r="P22" s="29">
        <v>-331299846</v>
      </c>
      <c r="R22" s="29">
        <v>-5853</v>
      </c>
      <c r="T22" s="29">
        <v>-331305699</v>
      </c>
      <c r="V22" s="51">
        <v>-1.7600000000000001E-2</v>
      </c>
    </row>
    <row r="23" spans="2:26" ht="21.75" thickBot="1" x14ac:dyDescent="0.6">
      <c r="B23" s="120" t="s">
        <v>80</v>
      </c>
      <c r="C23" s="50"/>
      <c r="D23" s="121">
        <f>SUM(D10:D22)</f>
        <v>1080000000</v>
      </c>
      <c r="E23" s="50"/>
      <c r="F23" s="121">
        <f>SUM(F10:F22)</f>
        <v>-1844858051</v>
      </c>
      <c r="G23" s="50"/>
      <c r="H23" s="121">
        <f>SUM(H10:H22)</f>
        <v>-160494865</v>
      </c>
      <c r="I23" s="50"/>
      <c r="J23" s="121">
        <f>SUM(J10:J22)</f>
        <v>-925352916</v>
      </c>
      <c r="K23" s="50"/>
      <c r="L23" s="122">
        <f>SUM(L10:L22)</f>
        <v>-0.13360000000000002</v>
      </c>
      <c r="M23" s="50"/>
      <c r="N23" s="121">
        <f>SUM(N10:N22)</f>
        <v>2245840798</v>
      </c>
      <c r="O23" s="50"/>
      <c r="P23" s="121">
        <f>SUM(P10:P22)</f>
        <v>3597199836</v>
      </c>
      <c r="Q23" s="50"/>
      <c r="R23" s="121">
        <f>SUM(R10:R22)</f>
        <v>808704009</v>
      </c>
      <c r="S23" s="50"/>
      <c r="T23" s="121">
        <f>SUM(T10:T22)</f>
        <v>6651744643</v>
      </c>
      <c r="U23" s="50"/>
      <c r="V23" s="122">
        <f>SUM(V10:V22)</f>
        <v>0.35300000000000004</v>
      </c>
    </row>
    <row r="24" spans="2:26" ht="21.75" thickTop="1" x14ac:dyDescent="0.55000000000000004">
      <c r="J24" s="117"/>
      <c r="V24" s="51"/>
    </row>
    <row r="25" spans="2:26" ht="30" x14ac:dyDescent="0.75">
      <c r="J25" s="117">
        <v>10</v>
      </c>
      <c r="L25" s="110"/>
    </row>
  </sheetData>
  <sortState xmlns:xlrd2="http://schemas.microsoft.com/office/spreadsheetml/2017/richdata2" ref="B10:V22">
    <sortCondition descending="1" ref="T10:T2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2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5"/>
  <sheetViews>
    <sheetView rightToLeft="1" view="pageBreakPreview" zoomScale="60" zoomScaleNormal="85" workbookViewId="0">
      <selection activeCell="B9" sqref="B9:T1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6" t="s">
        <v>54</v>
      </c>
      <c r="E7" s="156" t="s">
        <v>54</v>
      </c>
      <c r="F7" s="156" t="s">
        <v>54</v>
      </c>
      <c r="G7" s="156" t="s">
        <v>54</v>
      </c>
      <c r="H7" s="156" t="s">
        <v>54</v>
      </c>
      <c r="J7" s="156" t="s">
        <v>47</v>
      </c>
      <c r="K7" s="156" t="s">
        <v>47</v>
      </c>
      <c r="L7" s="156" t="s">
        <v>47</v>
      </c>
      <c r="M7" s="156" t="s">
        <v>47</v>
      </c>
      <c r="N7" s="156" t="s">
        <v>47</v>
      </c>
      <c r="P7" s="156" t="s">
        <v>48</v>
      </c>
      <c r="Q7" s="156" t="s">
        <v>48</v>
      </c>
      <c r="R7" s="156" t="s">
        <v>48</v>
      </c>
      <c r="S7" s="156" t="s">
        <v>48</v>
      </c>
      <c r="T7" s="156" t="s">
        <v>48</v>
      </c>
    </row>
    <row r="8" spans="2:28" s="45" customFormat="1" ht="56.25" customHeight="1" x14ac:dyDescent="0.6">
      <c r="B8" s="158" t="s">
        <v>1</v>
      </c>
      <c r="D8" s="155" t="s">
        <v>55</v>
      </c>
      <c r="E8" s="63"/>
      <c r="F8" s="155" t="s">
        <v>56</v>
      </c>
      <c r="G8" s="63"/>
      <c r="H8" s="155" t="s">
        <v>57</v>
      </c>
      <c r="J8" s="155" t="s">
        <v>58</v>
      </c>
      <c r="K8" s="63"/>
      <c r="L8" s="155" t="s">
        <v>51</v>
      </c>
      <c r="M8" s="63"/>
      <c r="N8" s="155" t="s">
        <v>59</v>
      </c>
      <c r="P8" s="155" t="s">
        <v>58</v>
      </c>
      <c r="Q8" s="63"/>
      <c r="R8" s="155" t="s">
        <v>51</v>
      </c>
      <c r="S8" s="63"/>
      <c r="T8" s="155" t="s">
        <v>59</v>
      </c>
    </row>
    <row r="9" spans="2:28" s="45" customFormat="1" ht="32.25" customHeight="1" x14ac:dyDescent="0.6">
      <c r="B9" s="118" t="s">
        <v>142</v>
      </c>
      <c r="D9" s="118" t="s">
        <v>256</v>
      </c>
      <c r="F9" s="118">
        <v>40000</v>
      </c>
      <c r="H9" s="118">
        <v>27000</v>
      </c>
      <c r="J9" s="3">
        <v>1080000000</v>
      </c>
      <c r="K9" s="3"/>
      <c r="L9" s="3">
        <v>0</v>
      </c>
      <c r="M9" s="3"/>
      <c r="N9" s="3">
        <v>1080000000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2.25" customHeight="1" x14ac:dyDescent="0.6">
      <c r="B10" s="118" t="s">
        <v>13</v>
      </c>
      <c r="D10" s="118" t="s">
        <v>221</v>
      </c>
      <c r="F10" s="118">
        <v>200000</v>
      </c>
      <c r="H10" s="118">
        <v>3370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674000000</v>
      </c>
      <c r="Q10" s="3"/>
      <c r="R10" s="3">
        <v>24897098</v>
      </c>
      <c r="S10" s="3"/>
      <c r="T10" s="3">
        <v>649102902</v>
      </c>
    </row>
    <row r="11" spans="2:28" s="4" customFormat="1" ht="26.25" customHeight="1" x14ac:dyDescent="0.6">
      <c r="B11" s="12" t="s">
        <v>177</v>
      </c>
      <c r="D11" s="118" t="s">
        <v>227</v>
      </c>
      <c r="E11" s="45"/>
      <c r="F11" s="118">
        <v>39475</v>
      </c>
      <c r="G11" s="45"/>
      <c r="H11" s="118">
        <v>15000</v>
      </c>
      <c r="I11" s="45"/>
      <c r="J11" s="3">
        <v>0</v>
      </c>
      <c r="K11" s="3"/>
      <c r="L11" s="3">
        <v>0</v>
      </c>
      <c r="M11" s="3"/>
      <c r="N11" s="3">
        <v>0</v>
      </c>
      <c r="O11" s="3"/>
      <c r="P11" s="3">
        <v>592125000</v>
      </c>
      <c r="Q11" s="3"/>
      <c r="R11" s="3">
        <v>75387104</v>
      </c>
      <c r="S11" s="3"/>
      <c r="T11" s="3">
        <v>516737896</v>
      </c>
    </row>
    <row r="12" spans="2:28" s="4" customFormat="1" x14ac:dyDescent="0.55000000000000004">
      <c r="F12" s="29"/>
      <c r="H12" s="29"/>
      <c r="J12" s="29"/>
      <c r="L12" s="29"/>
      <c r="N12" s="29"/>
      <c r="P12" s="29"/>
      <c r="R12" s="29"/>
      <c r="T12" s="29"/>
    </row>
    <row r="13" spans="2:28" ht="21.75" thickBot="1" x14ac:dyDescent="0.6">
      <c r="B13" s="157" t="s">
        <v>80</v>
      </c>
      <c r="C13" s="157"/>
      <c r="D13" s="157"/>
      <c r="E13" s="157"/>
      <c r="F13" s="157"/>
      <c r="G13" s="157"/>
      <c r="H13" s="157"/>
      <c r="J13" s="10">
        <f>SUM(J9:J12)</f>
        <v>1080000000</v>
      </c>
      <c r="L13" s="10">
        <f>SUM(L9:L12)</f>
        <v>0</v>
      </c>
      <c r="N13" s="10">
        <f>SUM(N9:N12)</f>
        <v>1080000000</v>
      </c>
      <c r="P13" s="10">
        <f>SUM(P9:P12)</f>
        <v>2346125000</v>
      </c>
      <c r="R13" s="10">
        <f>SUM(R9:R12)</f>
        <v>100284202</v>
      </c>
      <c r="T13" s="10">
        <f>SUM(T9:T12)</f>
        <v>2245840798</v>
      </c>
    </row>
    <row r="14" spans="2:28" ht="21.75" thickTop="1" x14ac:dyDescent="0.55000000000000004"/>
    <row r="15" spans="2:28" ht="30" x14ac:dyDescent="0.75">
      <c r="J15" s="57">
        <v>11</v>
      </c>
    </row>
  </sheetData>
  <sortState xmlns:xlrd2="http://schemas.microsoft.com/office/spreadsheetml/2017/richdata2" ref="B11:T12">
    <sortCondition descending="1" ref="T11:T12"/>
  </sortState>
  <mergeCells count="17">
    <mergeCell ref="B13:H13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81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0"/>
  <sheetViews>
    <sheetView rightToLeft="1" view="pageBreakPreview" topLeftCell="A25" zoomScale="85" zoomScaleNormal="100" zoomScaleSheetLayoutView="85" workbookViewId="0">
      <selection activeCell="R40" sqref="R40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228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164</v>
      </c>
      <c r="D10" s="106">
        <v>41700</v>
      </c>
      <c r="F10" s="106">
        <v>25050570161</v>
      </c>
      <c r="H10" s="106">
        <v>24597206548</v>
      </c>
      <c r="J10" s="106">
        <v>453363613</v>
      </c>
      <c r="L10" s="106">
        <v>41700</v>
      </c>
      <c r="N10" s="106">
        <v>25050570161</v>
      </c>
      <c r="P10" s="106">
        <v>21955093186</v>
      </c>
      <c r="R10" s="106">
        <v>3095476975</v>
      </c>
    </row>
    <row r="11" spans="2:28" s="5" customFormat="1" ht="21.75" customHeight="1" x14ac:dyDescent="0.25">
      <c r="B11" s="5" t="s">
        <v>120</v>
      </c>
      <c r="D11" s="31">
        <v>60000</v>
      </c>
      <c r="F11" s="31">
        <v>6071657400</v>
      </c>
      <c r="H11" s="31">
        <v>5415584400</v>
      </c>
      <c r="J11" s="31">
        <v>656073000</v>
      </c>
      <c r="L11" s="31">
        <v>60000</v>
      </c>
      <c r="N11" s="31">
        <v>6071657400</v>
      </c>
      <c r="P11" s="31">
        <v>4810207950</v>
      </c>
      <c r="R11" s="31">
        <v>1261449450</v>
      </c>
    </row>
    <row r="12" spans="2:28" s="5" customFormat="1" ht="21.75" customHeight="1" x14ac:dyDescent="0.25">
      <c r="B12" s="5" t="s">
        <v>177</v>
      </c>
      <c r="D12" s="31">
        <v>39475</v>
      </c>
      <c r="F12" s="31">
        <v>5746716123</v>
      </c>
      <c r="H12" s="31">
        <v>5026659852</v>
      </c>
      <c r="J12" s="31">
        <v>720056271</v>
      </c>
      <c r="L12" s="31">
        <v>39475</v>
      </c>
      <c r="N12" s="31">
        <v>5746716123</v>
      </c>
      <c r="P12" s="31">
        <v>4506728212</v>
      </c>
      <c r="R12" s="31">
        <v>1239987911</v>
      </c>
    </row>
    <row r="13" spans="2:28" s="5" customFormat="1" ht="21.75" customHeight="1" x14ac:dyDescent="0.25">
      <c r="B13" s="5" t="s">
        <v>138</v>
      </c>
      <c r="D13" s="31">
        <v>200000</v>
      </c>
      <c r="F13" s="31">
        <v>5715787500</v>
      </c>
      <c r="H13" s="31">
        <v>5994121500</v>
      </c>
      <c r="J13" s="31">
        <v>-278334000</v>
      </c>
      <c r="L13" s="31">
        <v>200000</v>
      </c>
      <c r="N13" s="31">
        <v>5715787500</v>
      </c>
      <c r="P13" s="31">
        <v>4731678000</v>
      </c>
      <c r="R13" s="31">
        <v>984109500</v>
      </c>
    </row>
    <row r="14" spans="2:28" s="5" customFormat="1" ht="21.75" customHeight="1" x14ac:dyDescent="0.25">
      <c r="B14" s="5" t="s">
        <v>142</v>
      </c>
      <c r="D14" s="31">
        <v>35185</v>
      </c>
      <c r="F14" s="31">
        <v>5221514676</v>
      </c>
      <c r="H14" s="31">
        <v>6749351036</v>
      </c>
      <c r="J14" s="31">
        <v>-1527836359</v>
      </c>
      <c r="L14" s="31">
        <v>35185</v>
      </c>
      <c r="N14" s="31">
        <v>5221514676</v>
      </c>
      <c r="P14" s="31">
        <v>4537390976</v>
      </c>
      <c r="R14" s="31">
        <v>684123700</v>
      </c>
    </row>
    <row r="15" spans="2:28" s="5" customFormat="1" ht="21.75" customHeight="1" x14ac:dyDescent="0.25">
      <c r="B15" s="5" t="s">
        <v>187</v>
      </c>
      <c r="D15" s="31">
        <v>5000</v>
      </c>
      <c r="F15" s="31">
        <v>4529658850</v>
      </c>
      <c r="H15" s="31">
        <v>4393643507</v>
      </c>
      <c r="J15" s="31">
        <v>136015343</v>
      </c>
      <c r="L15" s="31">
        <v>5000</v>
      </c>
      <c r="N15" s="31">
        <v>4529658850</v>
      </c>
      <c r="P15" s="31">
        <v>4444089362</v>
      </c>
      <c r="R15" s="31">
        <v>85569488</v>
      </c>
    </row>
    <row r="16" spans="2:28" s="5" customFormat="1" ht="21.75" customHeight="1" x14ac:dyDescent="0.25">
      <c r="B16" s="5" t="s">
        <v>143</v>
      </c>
      <c r="D16" s="31">
        <v>2330</v>
      </c>
      <c r="F16" s="31">
        <v>2129991119</v>
      </c>
      <c r="H16" s="31">
        <v>2066298135</v>
      </c>
      <c r="J16" s="31">
        <v>63692984</v>
      </c>
      <c r="L16" s="31">
        <v>2330</v>
      </c>
      <c r="N16" s="31">
        <v>2129991119</v>
      </c>
      <c r="P16" s="31">
        <v>2073324141</v>
      </c>
      <c r="R16" s="31">
        <v>56666978</v>
      </c>
    </row>
    <row r="17" spans="2:18" s="5" customFormat="1" ht="21.75" customHeight="1" x14ac:dyDescent="0.25">
      <c r="B17" s="5" t="s">
        <v>196</v>
      </c>
      <c r="D17" s="31">
        <v>298000</v>
      </c>
      <c r="F17" s="31">
        <v>7245709974</v>
      </c>
      <c r="H17" s="31">
        <v>6721388361</v>
      </c>
      <c r="J17" s="31">
        <v>524321613</v>
      </c>
      <c r="L17" s="31">
        <v>298000</v>
      </c>
      <c r="N17" s="31">
        <v>7245709974</v>
      </c>
      <c r="P17" s="31">
        <v>7203771594</v>
      </c>
      <c r="R17" s="31">
        <v>41938380</v>
      </c>
    </row>
    <row r="18" spans="2:18" s="5" customFormat="1" ht="21.75" customHeight="1" x14ac:dyDescent="0.25">
      <c r="B18" s="5" t="s">
        <v>99</v>
      </c>
      <c r="D18" s="31">
        <v>5000</v>
      </c>
      <c r="F18" s="31">
        <v>3377857652</v>
      </c>
      <c r="H18" s="31">
        <v>3275916132</v>
      </c>
      <c r="J18" s="31">
        <v>101941520</v>
      </c>
      <c r="L18" s="31">
        <v>5000</v>
      </c>
      <c r="N18" s="31">
        <v>3377857652</v>
      </c>
      <c r="P18" s="31">
        <v>3365489894</v>
      </c>
      <c r="R18" s="31">
        <v>12367758</v>
      </c>
    </row>
    <row r="19" spans="2:18" s="5" customFormat="1" ht="21.75" customHeight="1" x14ac:dyDescent="0.25">
      <c r="B19" s="5" t="s">
        <v>178</v>
      </c>
      <c r="D19" s="31">
        <v>940</v>
      </c>
      <c r="F19" s="31">
        <v>23509680</v>
      </c>
      <c r="H19" s="31">
        <v>25957826</v>
      </c>
      <c r="J19" s="31">
        <v>-2448145</v>
      </c>
      <c r="L19" s="31">
        <v>940</v>
      </c>
      <c r="N19" s="31">
        <v>23509680</v>
      </c>
      <c r="P19" s="31">
        <v>16753917</v>
      </c>
      <c r="R19" s="31">
        <v>6755763</v>
      </c>
    </row>
    <row r="20" spans="2:18" s="5" customFormat="1" ht="21.75" customHeight="1" x14ac:dyDescent="0.25">
      <c r="B20" s="5" t="s">
        <v>169</v>
      </c>
      <c r="D20" s="31">
        <v>17700</v>
      </c>
      <c r="F20" s="31">
        <v>10177106465</v>
      </c>
      <c r="H20" s="31">
        <v>10350078302</v>
      </c>
      <c r="J20" s="31">
        <v>-172971836</v>
      </c>
      <c r="L20" s="31">
        <v>17700</v>
      </c>
      <c r="N20" s="31">
        <v>10177106465</v>
      </c>
      <c r="P20" s="31">
        <v>10173090387</v>
      </c>
      <c r="R20" s="31">
        <v>4016078</v>
      </c>
    </row>
    <row r="21" spans="2:18" s="5" customFormat="1" ht="21.75" customHeight="1" x14ac:dyDescent="0.25">
      <c r="B21" s="5" t="s">
        <v>207</v>
      </c>
      <c r="D21" s="31">
        <v>71</v>
      </c>
      <c r="F21" s="31">
        <v>1556234</v>
      </c>
      <c r="H21" s="31">
        <v>928800</v>
      </c>
      <c r="J21" s="31">
        <v>627434</v>
      </c>
      <c r="L21" s="31">
        <v>71</v>
      </c>
      <c r="N21" s="31">
        <v>1556234</v>
      </c>
      <c r="P21" s="31">
        <v>910468</v>
      </c>
      <c r="R21" s="31">
        <v>645766</v>
      </c>
    </row>
    <row r="22" spans="2:18" s="5" customFormat="1" ht="21.75" customHeight="1" x14ac:dyDescent="0.25">
      <c r="B22" s="5" t="s">
        <v>146</v>
      </c>
      <c r="D22" s="31">
        <v>5</v>
      </c>
      <c r="F22" s="31">
        <v>4759637</v>
      </c>
      <c r="H22" s="31">
        <v>4759637</v>
      </c>
      <c r="J22" s="31">
        <v>0</v>
      </c>
      <c r="L22" s="31">
        <v>5</v>
      </c>
      <c r="N22" s="31">
        <v>4759637</v>
      </c>
      <c r="P22" s="31">
        <v>4759637</v>
      </c>
      <c r="R22" s="31">
        <v>0</v>
      </c>
    </row>
    <row r="23" spans="2:18" s="5" customFormat="1" ht="21.75" customHeight="1" x14ac:dyDescent="0.25">
      <c r="B23" s="5" t="s">
        <v>124</v>
      </c>
      <c r="D23" s="31">
        <v>1200</v>
      </c>
      <c r="F23" s="31">
        <v>907455493</v>
      </c>
      <c r="H23" s="31">
        <v>908801684</v>
      </c>
      <c r="J23" s="31">
        <v>-1346190</v>
      </c>
      <c r="L23" s="31">
        <v>1200</v>
      </c>
      <c r="N23" s="31">
        <v>907455493</v>
      </c>
      <c r="P23" s="31">
        <v>908801684</v>
      </c>
      <c r="R23" s="31">
        <v>-1346190</v>
      </c>
    </row>
    <row r="24" spans="2:18" s="5" customFormat="1" ht="21.75" customHeight="1" x14ac:dyDescent="0.25">
      <c r="B24" s="5" t="s">
        <v>241</v>
      </c>
      <c r="D24" s="31">
        <v>5000</v>
      </c>
      <c r="F24" s="31">
        <v>3677833271</v>
      </c>
      <c r="H24" s="31">
        <v>3680667000</v>
      </c>
      <c r="J24" s="31">
        <v>-2833728</v>
      </c>
      <c r="L24" s="31">
        <v>5000</v>
      </c>
      <c r="N24" s="31">
        <v>3677833271</v>
      </c>
      <c r="P24" s="31">
        <v>3680667000</v>
      </c>
      <c r="R24" s="31">
        <v>-2833728</v>
      </c>
    </row>
    <row r="25" spans="2:18" s="5" customFormat="1" ht="21.75" customHeight="1" x14ac:dyDescent="0.25">
      <c r="B25" s="5" t="s">
        <v>244</v>
      </c>
      <c r="D25" s="31">
        <v>6400</v>
      </c>
      <c r="F25" s="31">
        <v>3595380219</v>
      </c>
      <c r="H25" s="31">
        <v>3598732151</v>
      </c>
      <c r="J25" s="31">
        <v>-3351931</v>
      </c>
      <c r="L25" s="31">
        <v>6400</v>
      </c>
      <c r="N25" s="31">
        <v>3595380219</v>
      </c>
      <c r="P25" s="31">
        <v>3598732151</v>
      </c>
      <c r="R25" s="31">
        <v>-3351931</v>
      </c>
    </row>
    <row r="26" spans="2:18" s="5" customFormat="1" ht="21.75" customHeight="1" x14ac:dyDescent="0.25">
      <c r="B26" s="5" t="s">
        <v>238</v>
      </c>
      <c r="D26" s="31">
        <v>5200</v>
      </c>
      <c r="F26" s="31">
        <v>4803617186</v>
      </c>
      <c r="H26" s="31">
        <v>4807751246</v>
      </c>
      <c r="J26" s="31">
        <v>-4134059</v>
      </c>
      <c r="L26" s="31">
        <v>5200</v>
      </c>
      <c r="N26" s="31">
        <v>4803617186</v>
      </c>
      <c r="P26" s="31">
        <v>4807751246</v>
      </c>
      <c r="R26" s="31">
        <v>-4134059</v>
      </c>
    </row>
    <row r="27" spans="2:18" s="5" customFormat="1" ht="21.75" customHeight="1" x14ac:dyDescent="0.25">
      <c r="B27" s="5" t="s">
        <v>98</v>
      </c>
      <c r="D27" s="31">
        <v>4500</v>
      </c>
      <c r="F27" s="31">
        <v>3335560320</v>
      </c>
      <c r="H27" s="31">
        <v>3348595816</v>
      </c>
      <c r="J27" s="31">
        <v>-13035495</v>
      </c>
      <c r="L27" s="31">
        <v>4500</v>
      </c>
      <c r="N27" s="31">
        <v>3335560320</v>
      </c>
      <c r="P27" s="31">
        <v>3348595816</v>
      </c>
      <c r="R27" s="31">
        <v>-13035495</v>
      </c>
    </row>
    <row r="28" spans="2:18" s="5" customFormat="1" ht="21.75" customHeight="1" x14ac:dyDescent="0.25">
      <c r="B28" s="5" t="s">
        <v>232</v>
      </c>
      <c r="D28" s="31">
        <v>61029</v>
      </c>
      <c r="F28" s="31">
        <v>2027453624</v>
      </c>
      <c r="H28" s="31">
        <v>2053323566</v>
      </c>
      <c r="J28" s="31">
        <v>-25869941</v>
      </c>
      <c r="L28" s="31">
        <v>61029</v>
      </c>
      <c r="N28" s="31">
        <v>2027453624</v>
      </c>
      <c r="P28" s="31">
        <v>2053323566</v>
      </c>
      <c r="R28" s="31">
        <v>-25869941</v>
      </c>
    </row>
    <row r="29" spans="2:18" s="5" customFormat="1" ht="21.75" customHeight="1" x14ac:dyDescent="0.25">
      <c r="B29" s="5" t="s">
        <v>235</v>
      </c>
      <c r="D29" s="31">
        <v>10500</v>
      </c>
      <c r="F29" s="31">
        <v>6010160460</v>
      </c>
      <c r="H29" s="31">
        <v>6038516279</v>
      </c>
      <c r="J29" s="31">
        <v>-28355818</v>
      </c>
      <c r="L29" s="31">
        <v>10500</v>
      </c>
      <c r="N29" s="31">
        <v>6010160460</v>
      </c>
      <c r="P29" s="31">
        <v>6038516279</v>
      </c>
      <c r="R29" s="31">
        <v>-28355818</v>
      </c>
    </row>
    <row r="30" spans="2:18" s="5" customFormat="1" ht="21.75" customHeight="1" x14ac:dyDescent="0.25">
      <c r="B30" s="5" t="s">
        <v>231</v>
      </c>
      <c r="D30" s="31">
        <v>89066</v>
      </c>
      <c r="F30" s="31">
        <v>4006256592</v>
      </c>
      <c r="H30" s="31">
        <v>4056182640</v>
      </c>
      <c r="J30" s="31">
        <v>-49926047</v>
      </c>
      <c r="L30" s="31">
        <v>89066</v>
      </c>
      <c r="N30" s="31">
        <v>4006256592</v>
      </c>
      <c r="P30" s="31">
        <v>4056182640</v>
      </c>
      <c r="R30" s="31">
        <v>-49926047</v>
      </c>
    </row>
    <row r="31" spans="2:18" s="5" customFormat="1" ht="21.75" customHeight="1" x14ac:dyDescent="0.25">
      <c r="B31" s="5" t="s">
        <v>192</v>
      </c>
      <c r="D31" s="31">
        <v>10200</v>
      </c>
      <c r="F31" s="31">
        <v>9241064953</v>
      </c>
      <c r="H31" s="31">
        <v>8963155133</v>
      </c>
      <c r="J31" s="31">
        <v>277909820</v>
      </c>
      <c r="L31" s="31">
        <v>10200</v>
      </c>
      <c r="N31" s="31">
        <v>9241064953</v>
      </c>
      <c r="P31" s="31">
        <v>9366564386</v>
      </c>
      <c r="R31" s="31">
        <v>-125499432</v>
      </c>
    </row>
    <row r="32" spans="2:18" s="5" customFormat="1" ht="21.75" customHeight="1" x14ac:dyDescent="0.25">
      <c r="B32" s="5" t="s">
        <v>184</v>
      </c>
      <c r="D32" s="31">
        <v>10300</v>
      </c>
      <c r="F32" s="31">
        <v>8989817100</v>
      </c>
      <c r="H32" s="31">
        <v>8899160064</v>
      </c>
      <c r="J32" s="31">
        <v>90657036</v>
      </c>
      <c r="L32" s="31">
        <v>10300</v>
      </c>
      <c r="N32" s="31">
        <v>8989817100</v>
      </c>
      <c r="P32" s="31">
        <v>9117834069</v>
      </c>
      <c r="R32" s="31">
        <v>-128016968</v>
      </c>
    </row>
    <row r="33" spans="2:18" s="5" customFormat="1" ht="21.75" customHeight="1" x14ac:dyDescent="0.25">
      <c r="B33" s="5" t="s">
        <v>121</v>
      </c>
      <c r="D33" s="31">
        <v>20760</v>
      </c>
      <c r="F33" s="31">
        <v>13671282470</v>
      </c>
      <c r="H33" s="31">
        <v>13448864817</v>
      </c>
      <c r="J33" s="31">
        <v>222417653</v>
      </c>
      <c r="L33" s="31">
        <v>20760</v>
      </c>
      <c r="N33" s="31">
        <v>13671282470</v>
      </c>
      <c r="P33" s="31">
        <v>13816641194</v>
      </c>
      <c r="R33" s="31">
        <v>-145358723</v>
      </c>
    </row>
    <row r="34" spans="2:18" s="5" customFormat="1" ht="21.75" customHeight="1" x14ac:dyDescent="0.25">
      <c r="B34" s="5" t="s">
        <v>119</v>
      </c>
      <c r="D34" s="31">
        <v>80000</v>
      </c>
      <c r="F34" s="31">
        <v>5565884760</v>
      </c>
      <c r="H34" s="31">
        <v>6303867480</v>
      </c>
      <c r="J34" s="31">
        <v>-737982720</v>
      </c>
      <c r="L34" s="31">
        <v>80000</v>
      </c>
      <c r="N34" s="31">
        <v>5565884760</v>
      </c>
      <c r="P34" s="31">
        <v>5780599560</v>
      </c>
      <c r="R34" s="31">
        <v>-214714800</v>
      </c>
    </row>
    <row r="35" spans="2:18" s="5" customFormat="1" ht="21.75" customHeight="1" x14ac:dyDescent="0.25">
      <c r="B35" s="5" t="s">
        <v>14</v>
      </c>
      <c r="D35" s="31">
        <v>1449056</v>
      </c>
      <c r="F35" s="31">
        <v>8152857101</v>
      </c>
      <c r="H35" s="31">
        <v>9276396259</v>
      </c>
      <c r="J35" s="31">
        <v>-1123539157</v>
      </c>
      <c r="L35" s="31">
        <v>1449056</v>
      </c>
      <c r="N35" s="31">
        <v>8152857101</v>
      </c>
      <c r="P35" s="31">
        <v>8484156948</v>
      </c>
      <c r="R35" s="31">
        <v>-331299846</v>
      </c>
    </row>
    <row r="36" spans="2:18" s="5" customFormat="1" ht="21.75" customHeight="1" x14ac:dyDescent="0.25">
      <c r="B36" s="5" t="s">
        <v>166</v>
      </c>
      <c r="D36" s="31">
        <v>15004</v>
      </c>
      <c r="F36" s="31">
        <v>13020166415</v>
      </c>
      <c r="H36" s="31">
        <v>13358506398</v>
      </c>
      <c r="J36" s="31">
        <v>-338339982</v>
      </c>
      <c r="L36" s="31">
        <v>15004</v>
      </c>
      <c r="N36" s="31">
        <v>13020166415</v>
      </c>
      <c r="P36" s="31">
        <v>13377423093</v>
      </c>
      <c r="R36" s="31">
        <v>-357256677</v>
      </c>
    </row>
    <row r="37" spans="2:18" s="5" customFormat="1" ht="21.75" customHeight="1" x14ac:dyDescent="0.25">
      <c r="B37" s="5" t="s">
        <v>233</v>
      </c>
      <c r="D37" s="31">
        <v>10000</v>
      </c>
      <c r="F37" s="31">
        <v>9165008541</v>
      </c>
      <c r="H37" s="31">
        <v>9711759937</v>
      </c>
      <c r="J37" s="31">
        <v>-546751395</v>
      </c>
      <c r="L37" s="31">
        <v>10000</v>
      </c>
      <c r="N37" s="31">
        <v>9165008541</v>
      </c>
      <c r="P37" s="31">
        <v>9711759937</v>
      </c>
      <c r="R37" s="31">
        <v>-546751395</v>
      </c>
    </row>
    <row r="38" spans="2:18" s="5" customFormat="1" ht="30.75" customHeight="1" thickBot="1" x14ac:dyDescent="0.3">
      <c r="B38" s="107" t="s">
        <v>80</v>
      </c>
      <c r="D38" s="108">
        <f>SUM(D10:D37)</f>
        <v>2483621</v>
      </c>
      <c r="F38" s="108">
        <f>SUM(F10:F37)</f>
        <v>171466193976</v>
      </c>
      <c r="H38" s="108">
        <f>SUM(H10:H37)</f>
        <v>173076174506</v>
      </c>
      <c r="J38" s="108">
        <f>SUM(J10:J37)</f>
        <v>-1609980516</v>
      </c>
      <c r="L38" s="108">
        <f>SUM(L10:L37)</f>
        <v>2483621</v>
      </c>
      <c r="N38" s="108">
        <f>SUM(N10:N37)</f>
        <v>171466193976</v>
      </c>
      <c r="P38" s="108">
        <f>SUM(P10:P37)</f>
        <v>165970837293</v>
      </c>
      <c r="R38" s="108">
        <f>SUM(R10:R37)</f>
        <v>5495356697</v>
      </c>
    </row>
    <row r="39" spans="2:18" ht="21.75" thickTop="1" x14ac:dyDescent="0.55000000000000004"/>
    <row r="40" spans="2:18" ht="30" x14ac:dyDescent="0.75">
      <c r="J40" s="62">
        <v>12</v>
      </c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7" orientation="landscape" r:id="rId1"/>
  <rowBreaks count="1" manualBreakCount="1">
    <brk id="2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3"/>
  <sheetViews>
    <sheetView rightToLeft="1" view="pageBreakPreview" topLeftCell="A13" zoomScale="55" zoomScaleNormal="100" zoomScaleSheetLayoutView="55" workbookViewId="0">
      <selection activeCell="R32" sqref="R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181</v>
      </c>
      <c r="D10" s="9">
        <v>10000</v>
      </c>
      <c r="F10" s="9">
        <v>8998368750</v>
      </c>
      <c r="H10" s="9">
        <v>7898568125</v>
      </c>
      <c r="J10" s="9">
        <v>1099800625</v>
      </c>
      <c r="L10" s="9">
        <v>10000</v>
      </c>
      <c r="N10" s="9">
        <v>8998368750</v>
      </c>
      <c r="P10" s="9">
        <v>7898568125</v>
      </c>
      <c r="R10" s="9">
        <v>1099800625</v>
      </c>
    </row>
    <row r="11" spans="2:28" ht="24" customHeight="1" x14ac:dyDescent="0.55000000000000004">
      <c r="B11" s="2" t="s">
        <v>176</v>
      </c>
      <c r="D11" s="3">
        <v>0</v>
      </c>
      <c r="F11" s="3">
        <v>0</v>
      </c>
      <c r="H11" s="3">
        <v>0</v>
      </c>
      <c r="J11" s="3">
        <v>0</v>
      </c>
      <c r="L11" s="3">
        <v>500000</v>
      </c>
      <c r="N11" s="3">
        <v>7177041124</v>
      </c>
      <c r="P11" s="3">
        <v>6207842250</v>
      </c>
      <c r="R11" s="3">
        <v>969198874</v>
      </c>
    </row>
    <row r="12" spans="2:28" ht="24" customHeight="1" x14ac:dyDescent="0.55000000000000004">
      <c r="B12" s="2" t="s">
        <v>172</v>
      </c>
      <c r="D12" s="3">
        <v>19800</v>
      </c>
      <c r="F12" s="3">
        <v>19800000000</v>
      </c>
      <c r="H12" s="3">
        <v>19024915633</v>
      </c>
      <c r="J12" s="3">
        <v>775084367</v>
      </c>
      <c r="L12" s="3">
        <v>19800</v>
      </c>
      <c r="N12" s="3">
        <v>19800000000</v>
      </c>
      <c r="P12" s="3">
        <v>19024915633</v>
      </c>
      <c r="R12" s="3">
        <v>775084367</v>
      </c>
    </row>
    <row r="13" spans="2:28" ht="24" customHeight="1" x14ac:dyDescent="0.55000000000000004">
      <c r="B13" s="2" t="s">
        <v>179</v>
      </c>
      <c r="D13" s="3">
        <v>10000</v>
      </c>
      <c r="F13" s="3">
        <v>9170937467</v>
      </c>
      <c r="H13" s="3">
        <v>8478463000</v>
      </c>
      <c r="J13" s="3">
        <v>692474467</v>
      </c>
      <c r="L13" s="3">
        <v>10000</v>
      </c>
      <c r="N13" s="3">
        <v>9170937467</v>
      </c>
      <c r="P13" s="3">
        <v>8478463000</v>
      </c>
      <c r="R13" s="3">
        <v>692474467</v>
      </c>
    </row>
    <row r="14" spans="2:28" ht="24" customHeight="1" x14ac:dyDescent="0.55000000000000004">
      <c r="B14" s="2" t="s">
        <v>148</v>
      </c>
      <c r="D14" s="3">
        <v>6800</v>
      </c>
      <c r="F14" s="3">
        <v>6800000000</v>
      </c>
      <c r="H14" s="3">
        <v>6118890750</v>
      </c>
      <c r="J14" s="3">
        <v>681109250</v>
      </c>
      <c r="L14" s="3">
        <v>6800</v>
      </c>
      <c r="N14" s="3">
        <v>6800000000</v>
      </c>
      <c r="P14" s="3">
        <v>6118890750</v>
      </c>
      <c r="R14" s="3">
        <v>681109250</v>
      </c>
    </row>
    <row r="15" spans="2:28" ht="24" customHeight="1" x14ac:dyDescent="0.55000000000000004">
      <c r="B15" s="2" t="s">
        <v>121</v>
      </c>
      <c r="D15" s="3">
        <v>8600</v>
      </c>
      <c r="F15" s="3">
        <v>6032322446</v>
      </c>
      <c r="H15" s="3">
        <v>5621268137</v>
      </c>
      <c r="J15" s="3">
        <v>411054309</v>
      </c>
      <c r="L15" s="3">
        <v>8600</v>
      </c>
      <c r="N15" s="3">
        <v>6032322446</v>
      </c>
      <c r="P15" s="3">
        <v>5621268137</v>
      </c>
      <c r="R15" s="3">
        <v>411054309</v>
      </c>
    </row>
    <row r="16" spans="2:28" ht="24" customHeight="1" x14ac:dyDescent="0.55000000000000004">
      <c r="B16" s="2" t="s">
        <v>96</v>
      </c>
      <c r="D16" s="3">
        <v>9900</v>
      </c>
      <c r="F16" s="3">
        <v>7092262297</v>
      </c>
      <c r="H16" s="3">
        <v>6691780894</v>
      </c>
      <c r="J16" s="3">
        <v>400481403</v>
      </c>
      <c r="L16" s="3">
        <v>9900</v>
      </c>
      <c r="N16" s="3">
        <v>7092262297</v>
      </c>
      <c r="P16" s="3">
        <v>6691780894</v>
      </c>
      <c r="R16" s="3">
        <v>400481403</v>
      </c>
    </row>
    <row r="17" spans="2:18" ht="24" customHeight="1" x14ac:dyDescent="0.55000000000000004">
      <c r="B17" s="2" t="s">
        <v>169</v>
      </c>
      <c r="D17" s="3">
        <v>0</v>
      </c>
      <c r="F17" s="3">
        <v>0</v>
      </c>
      <c r="H17" s="3">
        <v>0</v>
      </c>
      <c r="J17" s="3">
        <v>0</v>
      </c>
      <c r="L17" s="3">
        <v>7800</v>
      </c>
      <c r="N17" s="3">
        <v>4601555820</v>
      </c>
      <c r="P17" s="3">
        <v>4211236575</v>
      </c>
      <c r="R17" s="3">
        <v>390319245</v>
      </c>
    </row>
    <row r="18" spans="2:18" ht="24" customHeight="1" x14ac:dyDescent="0.55000000000000004">
      <c r="B18" s="2" t="s">
        <v>98</v>
      </c>
      <c r="D18" s="3">
        <v>0</v>
      </c>
      <c r="F18" s="3">
        <v>0</v>
      </c>
      <c r="H18" s="3">
        <v>0</v>
      </c>
      <c r="J18" s="3">
        <v>0</v>
      </c>
      <c r="L18" s="3">
        <v>3500</v>
      </c>
      <c r="N18" s="3">
        <v>2507995345</v>
      </c>
      <c r="P18" s="3">
        <v>2274587656</v>
      </c>
      <c r="R18" s="3">
        <v>233407689</v>
      </c>
    </row>
    <row r="19" spans="2:18" ht="24" customHeight="1" x14ac:dyDescent="0.55000000000000004">
      <c r="B19" s="2" t="s">
        <v>208</v>
      </c>
      <c r="D19" s="3">
        <v>8000</v>
      </c>
      <c r="F19" s="3">
        <v>7101912545</v>
      </c>
      <c r="H19" s="3">
        <v>6977264400</v>
      </c>
      <c r="J19" s="3">
        <v>124648145</v>
      </c>
      <c r="L19" s="3">
        <v>8000</v>
      </c>
      <c r="N19" s="3">
        <v>7101912545</v>
      </c>
      <c r="P19" s="3">
        <v>6977264400</v>
      </c>
      <c r="R19" s="3">
        <v>124648145</v>
      </c>
    </row>
    <row r="20" spans="2:18" ht="24" customHeight="1" x14ac:dyDescent="0.55000000000000004">
      <c r="B20" s="2" t="s">
        <v>142</v>
      </c>
      <c r="D20" s="3">
        <v>4815</v>
      </c>
      <c r="F20" s="3">
        <v>713516286</v>
      </c>
      <c r="H20" s="3">
        <v>620933284</v>
      </c>
      <c r="J20" s="3">
        <v>92583002</v>
      </c>
      <c r="L20" s="3">
        <v>4815</v>
      </c>
      <c r="N20" s="3">
        <v>713516286</v>
      </c>
      <c r="P20" s="3">
        <v>620933284</v>
      </c>
      <c r="R20" s="3">
        <v>92583002</v>
      </c>
    </row>
    <row r="21" spans="2:18" ht="24" customHeight="1" x14ac:dyDescent="0.55000000000000004">
      <c r="B21" s="2" t="s">
        <v>184</v>
      </c>
      <c r="D21" s="3">
        <v>2000</v>
      </c>
      <c r="F21" s="3">
        <v>1807172392</v>
      </c>
      <c r="H21" s="3">
        <v>1741753283</v>
      </c>
      <c r="J21" s="3">
        <v>65419109</v>
      </c>
      <c r="L21" s="3">
        <v>2000</v>
      </c>
      <c r="N21" s="3">
        <v>1807172392</v>
      </c>
      <c r="P21" s="3">
        <v>1741753283</v>
      </c>
      <c r="R21" s="3">
        <v>65419109</v>
      </c>
    </row>
    <row r="22" spans="2:18" ht="24" customHeight="1" x14ac:dyDescent="0.55000000000000004">
      <c r="B22" s="2" t="s">
        <v>199</v>
      </c>
      <c r="D22" s="3">
        <v>0</v>
      </c>
      <c r="F22" s="3">
        <v>0</v>
      </c>
      <c r="H22" s="3">
        <v>0</v>
      </c>
      <c r="J22" s="3">
        <v>0</v>
      </c>
      <c r="L22" s="3">
        <v>5000</v>
      </c>
      <c r="N22" s="3">
        <v>5000000000</v>
      </c>
      <c r="P22" s="3">
        <v>4934894287</v>
      </c>
      <c r="R22" s="3">
        <v>65105713</v>
      </c>
    </row>
    <row r="23" spans="2:18" ht="24" customHeight="1" x14ac:dyDescent="0.55000000000000004">
      <c r="B23" s="2" t="s">
        <v>124</v>
      </c>
      <c r="D23" s="3">
        <v>0</v>
      </c>
      <c r="F23" s="3">
        <v>0</v>
      </c>
      <c r="H23" s="3">
        <v>0</v>
      </c>
      <c r="J23" s="3">
        <v>0</v>
      </c>
      <c r="L23" s="3">
        <v>500</v>
      </c>
      <c r="N23" s="3">
        <v>362429299</v>
      </c>
      <c r="P23" s="3">
        <v>355314388</v>
      </c>
      <c r="R23" s="3">
        <v>7114911</v>
      </c>
    </row>
    <row r="24" spans="2:18" ht="24" customHeight="1" x14ac:dyDescent="0.55000000000000004">
      <c r="B24" s="2" t="s">
        <v>211</v>
      </c>
      <c r="D24" s="3">
        <v>0</v>
      </c>
      <c r="F24" s="3">
        <v>0</v>
      </c>
      <c r="H24" s="3">
        <v>0</v>
      </c>
      <c r="J24" s="3">
        <v>0</v>
      </c>
      <c r="L24" s="3">
        <v>600</v>
      </c>
      <c r="N24" s="3">
        <v>526764510</v>
      </c>
      <c r="P24" s="3">
        <v>520894395</v>
      </c>
      <c r="R24" s="3">
        <v>5870115</v>
      </c>
    </row>
    <row r="25" spans="2:18" ht="24" customHeight="1" x14ac:dyDescent="0.55000000000000004">
      <c r="B25" s="2" t="s">
        <v>151</v>
      </c>
      <c r="D25" s="3">
        <v>100</v>
      </c>
      <c r="F25" s="3">
        <v>77388972</v>
      </c>
      <c r="H25" s="3">
        <v>73636650</v>
      </c>
      <c r="J25" s="3">
        <v>3752322</v>
      </c>
      <c r="L25" s="3">
        <v>100</v>
      </c>
      <c r="N25" s="3">
        <v>77388972</v>
      </c>
      <c r="P25" s="3">
        <v>73636650</v>
      </c>
      <c r="R25" s="3">
        <v>3752322</v>
      </c>
    </row>
    <row r="26" spans="2:18" ht="24" customHeight="1" x14ac:dyDescent="0.55000000000000004">
      <c r="B26" s="2" t="s">
        <v>139</v>
      </c>
      <c r="D26" s="3">
        <v>100</v>
      </c>
      <c r="F26" s="3">
        <v>68323616</v>
      </c>
      <c r="H26" s="3">
        <v>65060788</v>
      </c>
      <c r="J26" s="3">
        <v>3262828</v>
      </c>
      <c r="L26" s="3">
        <v>100</v>
      </c>
      <c r="N26" s="3">
        <v>68323616</v>
      </c>
      <c r="P26" s="3">
        <v>65060788</v>
      </c>
      <c r="R26" s="3">
        <v>3262828</v>
      </c>
    </row>
    <row r="27" spans="2:18" ht="24" customHeight="1" x14ac:dyDescent="0.55000000000000004">
      <c r="B27" s="2" t="s">
        <v>123</v>
      </c>
      <c r="D27" s="3">
        <v>0</v>
      </c>
      <c r="F27" s="3">
        <v>0</v>
      </c>
      <c r="H27" s="3">
        <v>0</v>
      </c>
      <c r="J27" s="3">
        <v>0</v>
      </c>
      <c r="L27" s="3">
        <v>9</v>
      </c>
      <c r="N27" s="3">
        <v>9000000</v>
      </c>
      <c r="P27" s="3">
        <v>8998368</v>
      </c>
      <c r="R27" s="3">
        <v>1632</v>
      </c>
    </row>
    <row r="28" spans="2:18" ht="24" customHeight="1" x14ac:dyDescent="0.55000000000000004">
      <c r="B28" s="2" t="s">
        <v>14</v>
      </c>
      <c r="D28" s="3">
        <v>1</v>
      </c>
      <c r="F28" s="3">
        <v>1</v>
      </c>
      <c r="H28" s="3">
        <v>5854</v>
      </c>
      <c r="J28" s="3">
        <v>-5853</v>
      </c>
      <c r="L28" s="3">
        <v>1</v>
      </c>
      <c r="N28" s="3">
        <v>1</v>
      </c>
      <c r="P28" s="3">
        <v>5854</v>
      </c>
      <c r="R28" s="3">
        <v>-5853</v>
      </c>
    </row>
    <row r="29" spans="2:18" ht="24" customHeight="1" x14ac:dyDescent="0.55000000000000004">
      <c r="B29" s="2" t="s">
        <v>13</v>
      </c>
      <c r="D29" s="3">
        <v>200000</v>
      </c>
      <c r="F29" s="3">
        <v>6069085986</v>
      </c>
      <c r="H29" s="3">
        <v>6322158000</v>
      </c>
      <c r="J29" s="3">
        <v>-253072014</v>
      </c>
      <c r="L29" s="3">
        <v>200000</v>
      </c>
      <c r="N29" s="3">
        <v>6069085986</v>
      </c>
      <c r="P29" s="3">
        <v>6322158000</v>
      </c>
      <c r="R29" s="3">
        <v>-253072014</v>
      </c>
    </row>
    <row r="30" spans="2:18" x14ac:dyDescent="0.55000000000000004">
      <c r="D30" s="3"/>
      <c r="F30" s="3"/>
      <c r="H30" s="3"/>
      <c r="J30" s="3"/>
      <c r="L30" s="3"/>
      <c r="N30" s="3"/>
      <c r="P30" s="3"/>
      <c r="R30" s="3"/>
    </row>
    <row r="31" spans="2:18" ht="21.75" thickBot="1" x14ac:dyDescent="0.6">
      <c r="B31" s="32" t="s">
        <v>80</v>
      </c>
      <c r="D31" s="10">
        <f>SUM(D10:D30)</f>
        <v>280116</v>
      </c>
      <c r="F31" s="10">
        <f>SUM(F10:F30)</f>
        <v>73731290758</v>
      </c>
      <c r="H31" s="10">
        <f>SUM(H10:H30)</f>
        <v>69634698798</v>
      </c>
      <c r="J31" s="10">
        <f>SUM(J10:J30)</f>
        <v>4096591960</v>
      </c>
      <c r="L31" s="10">
        <f>SUM(L10:L30)</f>
        <v>797525</v>
      </c>
      <c r="N31" s="10">
        <f>SUM(N10:N30)</f>
        <v>93916076856</v>
      </c>
      <c r="P31" s="10">
        <f>SUM(P10:P30)</f>
        <v>88148466717</v>
      </c>
      <c r="R31" s="10">
        <f>SUM(R10:R30)</f>
        <v>5767610139</v>
      </c>
    </row>
    <row r="32" spans="2:18" ht="21.75" thickTop="1" x14ac:dyDescent="0.55000000000000004"/>
    <row r="33" spans="10:10" ht="26.25" x14ac:dyDescent="0.65">
      <c r="J33" s="27">
        <v>13</v>
      </c>
    </row>
  </sheetData>
  <sortState xmlns:xlrd2="http://schemas.microsoft.com/office/spreadsheetml/2017/richdata2" ref="B10:R29">
    <sortCondition descending="1" ref="R10:R2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1" manualBreakCount="1">
    <brk id="1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9"/>
  <sheetViews>
    <sheetView rightToLeft="1" view="pageBreakPreview" topLeftCell="A25" zoomScaleNormal="100" zoomScaleSheetLayoutView="100" workbookViewId="0">
      <selection activeCell="A37" sqref="A37:XFD3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164</v>
      </c>
      <c r="C9" s="4"/>
      <c r="D9" s="54">
        <v>0</v>
      </c>
      <c r="E9" s="4"/>
      <c r="F9" s="54">
        <v>453363613</v>
      </c>
      <c r="G9" s="4"/>
      <c r="H9" s="54">
        <v>0</v>
      </c>
      <c r="I9" s="4"/>
      <c r="J9" s="54">
        <v>453363613</v>
      </c>
      <c r="K9" s="4"/>
      <c r="L9" s="54">
        <v>0</v>
      </c>
      <c r="M9" s="4"/>
      <c r="N9" s="54">
        <v>3095476975</v>
      </c>
      <c r="O9" s="4"/>
      <c r="P9" s="54">
        <v>0</v>
      </c>
      <c r="Q9" s="4"/>
      <c r="R9" s="54">
        <v>3095476975</v>
      </c>
    </row>
    <row r="10" spans="2:28" ht="21.75" x14ac:dyDescent="0.6">
      <c r="B10" s="4" t="s">
        <v>181</v>
      </c>
      <c r="C10" s="4"/>
      <c r="D10" s="29">
        <v>0</v>
      </c>
      <c r="E10" s="4"/>
      <c r="F10" s="29">
        <v>0</v>
      </c>
      <c r="G10" s="4"/>
      <c r="H10" s="29">
        <v>1099800625</v>
      </c>
      <c r="I10" s="4"/>
      <c r="J10" s="29">
        <v>1099800625</v>
      </c>
      <c r="K10" s="4"/>
      <c r="L10" s="29">
        <v>0</v>
      </c>
      <c r="M10" s="4"/>
      <c r="N10" s="29">
        <v>0</v>
      </c>
      <c r="O10" s="4"/>
      <c r="P10" s="29">
        <v>1099800625</v>
      </c>
      <c r="Q10" s="4"/>
      <c r="R10" s="29">
        <v>1099800625</v>
      </c>
    </row>
    <row r="11" spans="2:28" ht="21.75" x14ac:dyDescent="0.6">
      <c r="B11" s="4" t="s">
        <v>172</v>
      </c>
      <c r="C11" s="4"/>
      <c r="D11" s="29">
        <v>0</v>
      </c>
      <c r="E11" s="4"/>
      <c r="F11" s="29">
        <v>0</v>
      </c>
      <c r="G11" s="4"/>
      <c r="H11" s="29">
        <v>775084367</v>
      </c>
      <c r="I11" s="4"/>
      <c r="J11" s="29">
        <v>775084367</v>
      </c>
      <c r="K11" s="4"/>
      <c r="L11" s="29">
        <v>0</v>
      </c>
      <c r="M11" s="4"/>
      <c r="N11" s="29">
        <v>0</v>
      </c>
      <c r="O11" s="4"/>
      <c r="P11" s="29">
        <v>775084367</v>
      </c>
      <c r="Q11" s="4"/>
      <c r="R11" s="29">
        <v>775084367</v>
      </c>
    </row>
    <row r="12" spans="2:28" ht="21.75" x14ac:dyDescent="0.6">
      <c r="B12" s="4" t="s">
        <v>179</v>
      </c>
      <c r="C12" s="4"/>
      <c r="D12" s="29">
        <v>0</v>
      </c>
      <c r="E12" s="4"/>
      <c r="F12" s="29">
        <v>0</v>
      </c>
      <c r="G12" s="4"/>
      <c r="H12" s="29">
        <v>692474467</v>
      </c>
      <c r="I12" s="4"/>
      <c r="J12" s="29">
        <v>692474467</v>
      </c>
      <c r="K12" s="4"/>
      <c r="L12" s="29">
        <v>0</v>
      </c>
      <c r="M12" s="4"/>
      <c r="N12" s="29">
        <v>0</v>
      </c>
      <c r="O12" s="4"/>
      <c r="P12" s="29">
        <v>692474467</v>
      </c>
      <c r="Q12" s="4"/>
      <c r="R12" s="29">
        <v>692474467</v>
      </c>
    </row>
    <row r="13" spans="2:28" ht="21.75" x14ac:dyDescent="0.6">
      <c r="B13" s="4" t="s">
        <v>148</v>
      </c>
      <c r="C13" s="4"/>
      <c r="D13" s="29">
        <v>0</v>
      </c>
      <c r="E13" s="4"/>
      <c r="F13" s="29">
        <v>0</v>
      </c>
      <c r="G13" s="4"/>
      <c r="H13" s="29">
        <v>681109250</v>
      </c>
      <c r="I13" s="4"/>
      <c r="J13" s="29">
        <v>681109250</v>
      </c>
      <c r="K13" s="4"/>
      <c r="L13" s="29">
        <v>0</v>
      </c>
      <c r="M13" s="4"/>
      <c r="N13" s="29">
        <v>0</v>
      </c>
      <c r="O13" s="4"/>
      <c r="P13" s="29">
        <v>681109250</v>
      </c>
      <c r="Q13" s="4"/>
      <c r="R13" s="29">
        <v>681109250</v>
      </c>
    </row>
    <row r="14" spans="2:28" ht="21.75" x14ac:dyDescent="0.6">
      <c r="B14" s="4" t="s">
        <v>96</v>
      </c>
      <c r="C14" s="4"/>
      <c r="D14" s="29">
        <v>0</v>
      </c>
      <c r="E14" s="4"/>
      <c r="F14" s="29">
        <v>0</v>
      </c>
      <c r="G14" s="4"/>
      <c r="H14" s="29">
        <v>400481403</v>
      </c>
      <c r="I14" s="4"/>
      <c r="J14" s="29">
        <v>400481403</v>
      </c>
      <c r="K14" s="4"/>
      <c r="L14" s="29">
        <v>0</v>
      </c>
      <c r="M14" s="4"/>
      <c r="N14" s="29">
        <v>0</v>
      </c>
      <c r="O14" s="4"/>
      <c r="P14" s="29">
        <v>400481403</v>
      </c>
      <c r="Q14" s="4"/>
      <c r="R14" s="29">
        <v>400481403</v>
      </c>
    </row>
    <row r="15" spans="2:28" ht="21.75" x14ac:dyDescent="0.6">
      <c r="B15" s="4" t="s">
        <v>169</v>
      </c>
      <c r="C15" s="4"/>
      <c r="D15" s="29">
        <v>0</v>
      </c>
      <c r="E15" s="4"/>
      <c r="F15" s="29">
        <v>-172971836</v>
      </c>
      <c r="G15" s="4"/>
      <c r="H15" s="29">
        <v>0</v>
      </c>
      <c r="I15" s="4"/>
      <c r="J15" s="29">
        <v>-172971836</v>
      </c>
      <c r="K15" s="4"/>
      <c r="L15" s="29">
        <v>0</v>
      </c>
      <c r="M15" s="4"/>
      <c r="N15" s="29">
        <v>4016078</v>
      </c>
      <c r="O15" s="4"/>
      <c r="P15" s="29">
        <v>390319245</v>
      </c>
      <c r="Q15" s="4"/>
      <c r="R15" s="29">
        <v>394335323</v>
      </c>
    </row>
    <row r="16" spans="2:28" ht="21.75" x14ac:dyDescent="0.6">
      <c r="B16" s="4" t="s">
        <v>121</v>
      </c>
      <c r="C16" s="4"/>
      <c r="D16" s="29">
        <v>0</v>
      </c>
      <c r="E16" s="4"/>
      <c r="F16" s="29">
        <v>222417653</v>
      </c>
      <c r="G16" s="4"/>
      <c r="H16" s="29">
        <v>411054309</v>
      </c>
      <c r="I16" s="4"/>
      <c r="J16" s="29">
        <v>633471962</v>
      </c>
      <c r="K16" s="4"/>
      <c r="L16" s="29">
        <v>0</v>
      </c>
      <c r="M16" s="4"/>
      <c r="N16" s="29">
        <v>-145358723</v>
      </c>
      <c r="O16" s="4"/>
      <c r="P16" s="29">
        <v>411054309</v>
      </c>
      <c r="Q16" s="4"/>
      <c r="R16" s="29">
        <v>265695586</v>
      </c>
    </row>
    <row r="17" spans="2:18" ht="21.75" x14ac:dyDescent="0.6">
      <c r="B17" s="4" t="s">
        <v>98</v>
      </c>
      <c r="C17" s="4"/>
      <c r="D17" s="29">
        <v>0</v>
      </c>
      <c r="E17" s="4"/>
      <c r="F17" s="29">
        <v>-13035495</v>
      </c>
      <c r="G17" s="4"/>
      <c r="H17" s="29">
        <v>0</v>
      </c>
      <c r="I17" s="4"/>
      <c r="J17" s="29">
        <v>-13035495</v>
      </c>
      <c r="K17" s="4"/>
      <c r="L17" s="29">
        <v>0</v>
      </c>
      <c r="M17" s="4"/>
      <c r="N17" s="29">
        <v>-13035495</v>
      </c>
      <c r="O17" s="4"/>
      <c r="P17" s="29">
        <v>233407689</v>
      </c>
      <c r="Q17" s="4"/>
      <c r="R17" s="29">
        <v>220372194</v>
      </c>
    </row>
    <row r="18" spans="2:18" ht="21.75" x14ac:dyDescent="0.6">
      <c r="B18" s="4" t="s">
        <v>143</v>
      </c>
      <c r="C18" s="4"/>
      <c r="D18" s="29">
        <v>35848009</v>
      </c>
      <c r="E18" s="4"/>
      <c r="F18" s="29">
        <v>63692984</v>
      </c>
      <c r="G18" s="4"/>
      <c r="H18" s="29">
        <v>0</v>
      </c>
      <c r="I18" s="4"/>
      <c r="J18" s="29">
        <v>99540993</v>
      </c>
      <c r="K18" s="4"/>
      <c r="L18" s="29">
        <v>95285651</v>
      </c>
      <c r="M18" s="4"/>
      <c r="N18" s="29">
        <v>56666978</v>
      </c>
      <c r="O18" s="4"/>
      <c r="P18" s="29">
        <v>0</v>
      </c>
      <c r="Q18" s="4"/>
      <c r="R18" s="29">
        <v>151952629</v>
      </c>
    </row>
    <row r="19" spans="2:18" ht="21.75" x14ac:dyDescent="0.6">
      <c r="B19" s="4" t="s">
        <v>208</v>
      </c>
      <c r="C19" s="4"/>
      <c r="D19" s="29">
        <v>0</v>
      </c>
      <c r="E19" s="4"/>
      <c r="F19" s="29">
        <v>0</v>
      </c>
      <c r="G19" s="4"/>
      <c r="H19" s="29">
        <v>124648145</v>
      </c>
      <c r="I19" s="4"/>
      <c r="J19" s="29">
        <v>124648145</v>
      </c>
      <c r="K19" s="4"/>
      <c r="L19" s="29">
        <v>0</v>
      </c>
      <c r="M19" s="4"/>
      <c r="N19" s="29">
        <v>0</v>
      </c>
      <c r="O19" s="4"/>
      <c r="P19" s="29">
        <v>124648145</v>
      </c>
      <c r="Q19" s="4"/>
      <c r="R19" s="29">
        <v>124648145</v>
      </c>
    </row>
    <row r="20" spans="2:18" ht="21.75" x14ac:dyDescent="0.6">
      <c r="B20" s="4" t="s">
        <v>187</v>
      </c>
      <c r="C20" s="4"/>
      <c r="D20" s="29">
        <v>0</v>
      </c>
      <c r="E20" s="4"/>
      <c r="F20" s="29">
        <v>136015343</v>
      </c>
      <c r="G20" s="4"/>
      <c r="H20" s="29">
        <v>0</v>
      </c>
      <c r="I20" s="4"/>
      <c r="J20" s="29">
        <v>136015343</v>
      </c>
      <c r="K20" s="4"/>
      <c r="L20" s="29">
        <v>0</v>
      </c>
      <c r="M20" s="4"/>
      <c r="N20" s="29">
        <v>85569488</v>
      </c>
      <c r="O20" s="4"/>
      <c r="P20" s="29">
        <v>0</v>
      </c>
      <c r="Q20" s="4"/>
      <c r="R20" s="29">
        <v>85569488</v>
      </c>
    </row>
    <row r="21" spans="2:18" ht="21.75" x14ac:dyDescent="0.6">
      <c r="B21" s="4" t="s">
        <v>199</v>
      </c>
      <c r="C21" s="4"/>
      <c r="D21" s="29">
        <v>0</v>
      </c>
      <c r="E21" s="4"/>
      <c r="F21" s="29">
        <v>0</v>
      </c>
      <c r="G21" s="4"/>
      <c r="H21" s="29">
        <v>0</v>
      </c>
      <c r="I21" s="4"/>
      <c r="J21" s="29">
        <v>0</v>
      </c>
      <c r="K21" s="4"/>
      <c r="L21" s="29">
        <v>0</v>
      </c>
      <c r="M21" s="4"/>
      <c r="N21" s="29">
        <v>0</v>
      </c>
      <c r="O21" s="4"/>
      <c r="P21" s="29">
        <v>65105713</v>
      </c>
      <c r="Q21" s="4"/>
      <c r="R21" s="29">
        <v>65105713</v>
      </c>
    </row>
    <row r="22" spans="2:18" ht="21.75" x14ac:dyDescent="0.6">
      <c r="B22" s="4" t="s">
        <v>99</v>
      </c>
      <c r="C22" s="4"/>
      <c r="D22" s="29">
        <v>0</v>
      </c>
      <c r="E22" s="4"/>
      <c r="F22" s="29">
        <v>101941520</v>
      </c>
      <c r="G22" s="4"/>
      <c r="H22" s="29">
        <v>0</v>
      </c>
      <c r="I22" s="4"/>
      <c r="J22" s="29">
        <v>101941520</v>
      </c>
      <c r="K22" s="4"/>
      <c r="L22" s="29">
        <v>0</v>
      </c>
      <c r="M22" s="4"/>
      <c r="N22" s="29">
        <v>12367758</v>
      </c>
      <c r="O22" s="4"/>
      <c r="P22" s="29">
        <v>0</v>
      </c>
      <c r="Q22" s="4"/>
      <c r="R22" s="29">
        <v>12367758</v>
      </c>
    </row>
    <row r="23" spans="2:18" ht="21.75" x14ac:dyDescent="0.6">
      <c r="B23" s="4" t="s">
        <v>211</v>
      </c>
      <c r="C23" s="4"/>
      <c r="D23" s="29">
        <v>0</v>
      </c>
      <c r="E23" s="4"/>
      <c r="F23" s="29">
        <v>0</v>
      </c>
      <c r="G23" s="4"/>
      <c r="H23" s="29">
        <v>0</v>
      </c>
      <c r="I23" s="4"/>
      <c r="J23" s="29">
        <v>0</v>
      </c>
      <c r="K23" s="4"/>
      <c r="L23" s="29">
        <v>0</v>
      </c>
      <c r="M23" s="4"/>
      <c r="N23" s="29">
        <v>0</v>
      </c>
      <c r="O23" s="4"/>
      <c r="P23" s="29">
        <v>5870115</v>
      </c>
      <c r="Q23" s="4"/>
      <c r="R23" s="29">
        <v>5870115</v>
      </c>
    </row>
    <row r="24" spans="2:18" ht="21.75" x14ac:dyDescent="0.6">
      <c r="B24" s="4" t="s">
        <v>124</v>
      </c>
      <c r="C24" s="4"/>
      <c r="D24" s="29">
        <v>0</v>
      </c>
      <c r="E24" s="4"/>
      <c r="F24" s="29">
        <v>-1346190</v>
      </c>
      <c r="G24" s="4"/>
      <c r="H24" s="29">
        <v>0</v>
      </c>
      <c r="I24" s="4"/>
      <c r="J24" s="29">
        <v>-1346190</v>
      </c>
      <c r="K24" s="4"/>
      <c r="L24" s="29">
        <v>0</v>
      </c>
      <c r="M24" s="4"/>
      <c r="N24" s="29">
        <v>-1346190</v>
      </c>
      <c r="O24" s="4"/>
      <c r="P24" s="29">
        <v>7114911</v>
      </c>
      <c r="Q24" s="4"/>
      <c r="R24" s="29">
        <v>5768721</v>
      </c>
    </row>
    <row r="25" spans="2:18" ht="21.75" x14ac:dyDescent="0.6">
      <c r="B25" s="4" t="s">
        <v>151</v>
      </c>
      <c r="C25" s="4"/>
      <c r="D25" s="29">
        <v>0</v>
      </c>
      <c r="E25" s="4"/>
      <c r="F25" s="29">
        <v>0</v>
      </c>
      <c r="G25" s="4"/>
      <c r="H25" s="29">
        <v>3752322</v>
      </c>
      <c r="I25" s="4"/>
      <c r="J25" s="29">
        <v>3752322</v>
      </c>
      <c r="K25" s="4"/>
      <c r="L25" s="29">
        <v>0</v>
      </c>
      <c r="M25" s="4"/>
      <c r="N25" s="29">
        <v>0</v>
      </c>
      <c r="O25" s="4"/>
      <c r="P25" s="29">
        <v>3752322</v>
      </c>
      <c r="Q25" s="4"/>
      <c r="R25" s="29">
        <v>3752322</v>
      </c>
    </row>
    <row r="26" spans="2:18" ht="21.75" x14ac:dyDescent="0.6">
      <c r="B26" s="4" t="s">
        <v>139</v>
      </c>
      <c r="C26" s="4"/>
      <c r="D26" s="29">
        <v>0</v>
      </c>
      <c r="E26" s="4"/>
      <c r="F26" s="29">
        <v>0</v>
      </c>
      <c r="G26" s="4"/>
      <c r="H26" s="29">
        <v>3262828</v>
      </c>
      <c r="I26" s="4"/>
      <c r="J26" s="29">
        <v>3262828</v>
      </c>
      <c r="K26" s="4"/>
      <c r="L26" s="29">
        <v>0</v>
      </c>
      <c r="M26" s="4"/>
      <c r="N26" s="29">
        <v>0</v>
      </c>
      <c r="O26" s="4"/>
      <c r="P26" s="29">
        <v>3262828</v>
      </c>
      <c r="Q26" s="4"/>
      <c r="R26" s="29">
        <v>3262828</v>
      </c>
    </row>
    <row r="27" spans="2:18" ht="21.75" x14ac:dyDescent="0.6">
      <c r="B27" s="4" t="s">
        <v>146</v>
      </c>
      <c r="C27" s="4"/>
      <c r="D27" s="29">
        <v>76927</v>
      </c>
      <c r="E27" s="4"/>
      <c r="F27" s="29">
        <v>0</v>
      </c>
      <c r="G27" s="4"/>
      <c r="H27" s="29">
        <v>0</v>
      </c>
      <c r="I27" s="4"/>
      <c r="J27" s="29">
        <v>76927</v>
      </c>
      <c r="K27" s="4"/>
      <c r="L27" s="29">
        <v>223789</v>
      </c>
      <c r="M27" s="4"/>
      <c r="N27" s="29">
        <v>0</v>
      </c>
      <c r="O27" s="4"/>
      <c r="P27" s="29">
        <v>0</v>
      </c>
      <c r="Q27" s="4"/>
      <c r="R27" s="29">
        <v>223789</v>
      </c>
    </row>
    <row r="28" spans="2:18" ht="21.75" x14ac:dyDescent="0.6">
      <c r="B28" s="4" t="s">
        <v>123</v>
      </c>
      <c r="C28" s="4"/>
      <c r="D28" s="29">
        <v>0</v>
      </c>
      <c r="E28" s="4"/>
      <c r="F28" s="29">
        <v>0</v>
      </c>
      <c r="G28" s="4"/>
      <c r="H28" s="29">
        <v>0</v>
      </c>
      <c r="I28" s="4"/>
      <c r="J28" s="29">
        <v>0</v>
      </c>
      <c r="K28" s="4"/>
      <c r="L28" s="29">
        <v>0</v>
      </c>
      <c r="M28" s="4"/>
      <c r="N28" s="29">
        <v>0</v>
      </c>
      <c r="O28" s="4"/>
      <c r="P28" s="29">
        <v>1632</v>
      </c>
      <c r="Q28" s="4"/>
      <c r="R28" s="29">
        <v>1632</v>
      </c>
    </row>
    <row r="29" spans="2:18" ht="21.75" x14ac:dyDescent="0.6">
      <c r="B29" s="4" t="s">
        <v>241</v>
      </c>
      <c r="C29" s="4"/>
      <c r="D29" s="29">
        <v>0</v>
      </c>
      <c r="E29" s="4"/>
      <c r="F29" s="29">
        <v>-2833728</v>
      </c>
      <c r="G29" s="4"/>
      <c r="H29" s="29">
        <v>0</v>
      </c>
      <c r="I29" s="4"/>
      <c r="J29" s="29">
        <v>-2833728</v>
      </c>
      <c r="K29" s="4"/>
      <c r="L29" s="29">
        <v>0</v>
      </c>
      <c r="M29" s="4"/>
      <c r="N29" s="29">
        <v>-2833728</v>
      </c>
      <c r="O29" s="4"/>
      <c r="P29" s="29">
        <v>0</v>
      </c>
      <c r="Q29" s="4"/>
      <c r="R29" s="29">
        <v>-2833728</v>
      </c>
    </row>
    <row r="30" spans="2:18" ht="21.75" x14ac:dyDescent="0.6">
      <c r="B30" s="4" t="s">
        <v>244</v>
      </c>
      <c r="C30" s="4"/>
      <c r="D30" s="29">
        <v>0</v>
      </c>
      <c r="E30" s="4"/>
      <c r="F30" s="29">
        <v>-3351931</v>
      </c>
      <c r="G30" s="4"/>
      <c r="H30" s="29">
        <v>0</v>
      </c>
      <c r="I30" s="4"/>
      <c r="J30" s="29">
        <v>-3351931</v>
      </c>
      <c r="K30" s="4"/>
      <c r="L30" s="29">
        <v>0</v>
      </c>
      <c r="M30" s="4"/>
      <c r="N30" s="29">
        <v>-3351931</v>
      </c>
      <c r="O30" s="4"/>
      <c r="P30" s="29">
        <v>0</v>
      </c>
      <c r="Q30" s="4"/>
      <c r="R30" s="29">
        <v>-3351931</v>
      </c>
    </row>
    <row r="31" spans="2:18" ht="21.75" x14ac:dyDescent="0.6">
      <c r="B31" s="4" t="s">
        <v>238</v>
      </c>
      <c r="C31" s="4"/>
      <c r="D31" s="29">
        <v>0</v>
      </c>
      <c r="E31" s="4"/>
      <c r="F31" s="29">
        <v>-4134059</v>
      </c>
      <c r="G31" s="4"/>
      <c r="H31" s="29">
        <v>0</v>
      </c>
      <c r="I31" s="4"/>
      <c r="J31" s="29">
        <v>-4134059</v>
      </c>
      <c r="K31" s="4"/>
      <c r="L31" s="29">
        <v>0</v>
      </c>
      <c r="M31" s="4"/>
      <c r="N31" s="29">
        <v>-4134059</v>
      </c>
      <c r="O31" s="4"/>
      <c r="P31" s="29">
        <v>0</v>
      </c>
      <c r="Q31" s="4"/>
      <c r="R31" s="29">
        <v>-4134059</v>
      </c>
    </row>
    <row r="32" spans="2:18" ht="21.75" x14ac:dyDescent="0.6">
      <c r="B32" s="4" t="s">
        <v>235</v>
      </c>
      <c r="C32" s="4"/>
      <c r="D32" s="29">
        <v>0</v>
      </c>
      <c r="E32" s="4"/>
      <c r="F32" s="29">
        <v>-28355818</v>
      </c>
      <c r="G32" s="4"/>
      <c r="H32" s="29">
        <v>0</v>
      </c>
      <c r="I32" s="4"/>
      <c r="J32" s="29">
        <v>-28355818</v>
      </c>
      <c r="K32" s="4"/>
      <c r="L32" s="29">
        <v>0</v>
      </c>
      <c r="M32" s="4"/>
      <c r="N32" s="29">
        <v>-28355818</v>
      </c>
      <c r="O32" s="4"/>
      <c r="P32" s="29">
        <v>0</v>
      </c>
      <c r="Q32" s="4"/>
      <c r="R32" s="29">
        <v>-28355818</v>
      </c>
    </row>
    <row r="33" spans="2:18" ht="21.75" x14ac:dyDescent="0.6">
      <c r="B33" s="4" t="s">
        <v>184</v>
      </c>
      <c r="C33" s="4"/>
      <c r="D33" s="29">
        <v>0</v>
      </c>
      <c r="E33" s="4"/>
      <c r="F33" s="29">
        <v>90657036</v>
      </c>
      <c r="G33" s="4"/>
      <c r="H33" s="29">
        <v>65419109</v>
      </c>
      <c r="I33" s="4"/>
      <c r="J33" s="29">
        <v>156076145</v>
      </c>
      <c r="K33" s="4"/>
      <c r="L33" s="29">
        <v>0</v>
      </c>
      <c r="M33" s="4"/>
      <c r="N33" s="29">
        <v>-128016968</v>
      </c>
      <c r="O33" s="4"/>
      <c r="P33" s="29">
        <v>65419109</v>
      </c>
      <c r="Q33" s="4"/>
      <c r="R33" s="29">
        <v>-62597859</v>
      </c>
    </row>
    <row r="34" spans="2:18" ht="21.75" x14ac:dyDescent="0.6">
      <c r="B34" s="4" t="s">
        <v>192</v>
      </c>
      <c r="C34" s="4"/>
      <c r="D34" s="29">
        <v>0</v>
      </c>
      <c r="E34" s="4"/>
      <c r="F34" s="29">
        <v>277909820</v>
      </c>
      <c r="G34" s="4"/>
      <c r="H34" s="29">
        <v>0</v>
      </c>
      <c r="I34" s="4"/>
      <c r="J34" s="29">
        <v>277909820</v>
      </c>
      <c r="K34" s="4"/>
      <c r="L34" s="29">
        <v>0</v>
      </c>
      <c r="M34" s="4"/>
      <c r="N34" s="29">
        <v>-125499432</v>
      </c>
      <c r="O34" s="4"/>
      <c r="P34" s="29">
        <v>0</v>
      </c>
      <c r="Q34" s="4"/>
      <c r="R34" s="29">
        <v>-125499432</v>
      </c>
    </row>
    <row r="35" spans="2:18" ht="21.75" x14ac:dyDescent="0.6">
      <c r="B35" s="4" t="s">
        <v>166</v>
      </c>
      <c r="C35" s="4"/>
      <c r="D35" s="29">
        <v>0</v>
      </c>
      <c r="E35" s="4"/>
      <c r="F35" s="29">
        <v>-338339982</v>
      </c>
      <c r="G35" s="4"/>
      <c r="H35" s="29">
        <v>0</v>
      </c>
      <c r="I35" s="4"/>
      <c r="J35" s="29">
        <v>-338339982</v>
      </c>
      <c r="K35" s="4"/>
      <c r="L35" s="29">
        <v>0</v>
      </c>
      <c r="M35" s="4"/>
      <c r="N35" s="29">
        <v>-357256677</v>
      </c>
      <c r="O35" s="4"/>
      <c r="P35" s="29">
        <v>0</v>
      </c>
      <c r="Q35" s="4"/>
      <c r="R35" s="29">
        <v>-357256677</v>
      </c>
    </row>
    <row r="36" spans="2:18" ht="21.75" x14ac:dyDescent="0.6">
      <c r="B36" s="4" t="s">
        <v>233</v>
      </c>
      <c r="C36" s="4"/>
      <c r="D36" s="29">
        <v>0</v>
      </c>
      <c r="E36" s="4"/>
      <c r="F36" s="29">
        <v>-546751395</v>
      </c>
      <c r="G36" s="4"/>
      <c r="H36" s="29">
        <v>0</v>
      </c>
      <c r="I36" s="4"/>
      <c r="J36" s="29">
        <v>-546751395</v>
      </c>
      <c r="K36" s="4"/>
      <c r="L36" s="29">
        <v>0</v>
      </c>
      <c r="M36" s="4"/>
      <c r="N36" s="29">
        <v>-546751395</v>
      </c>
      <c r="O36" s="4"/>
      <c r="P36" s="29">
        <v>0</v>
      </c>
      <c r="Q36" s="4"/>
      <c r="R36" s="29">
        <v>-546751395</v>
      </c>
    </row>
    <row r="37" spans="2:18" ht="24.75" thickBot="1" x14ac:dyDescent="0.65">
      <c r="B37" s="26" t="s">
        <v>80</v>
      </c>
      <c r="D37" s="10">
        <f>SUM(D9:D36)</f>
        <v>35924936</v>
      </c>
      <c r="E37" s="2"/>
      <c r="F37" s="10">
        <f>SUM(F9:F36)</f>
        <v>234877535</v>
      </c>
      <c r="G37" s="2"/>
      <c r="H37" s="10">
        <f>SUM(H9:H36)</f>
        <v>4257086825</v>
      </c>
      <c r="I37" s="2"/>
      <c r="J37" s="10">
        <f>SUM(J9:J36)</f>
        <v>4527889296</v>
      </c>
      <c r="K37" s="2"/>
      <c r="L37" s="10">
        <f>SUM(L9:L36)</f>
        <v>95509440</v>
      </c>
      <c r="M37" s="2"/>
      <c r="N37" s="10">
        <f>SUM(N9:N36)</f>
        <v>1898156861</v>
      </c>
      <c r="O37" s="2"/>
      <c r="P37" s="10">
        <f>SUM(P9:P36)</f>
        <v>4958906130</v>
      </c>
      <c r="Q37" s="2"/>
      <c r="R37" s="10">
        <f>SUM(R9:R36)</f>
        <v>6952572431</v>
      </c>
    </row>
    <row r="38" spans="2:18" ht="21.75" thickTop="1" x14ac:dyDescent="0.6"/>
    <row r="39" spans="2:18" ht="30" x14ac:dyDescent="0.75">
      <c r="J39" s="57">
        <v>14</v>
      </c>
    </row>
  </sheetData>
  <sortState xmlns:xlrd2="http://schemas.microsoft.com/office/spreadsheetml/2017/richdata2" ref="B9:R36">
    <sortCondition descending="1" ref="R9:R3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0"/>
  <sheetViews>
    <sheetView rightToLeft="1" view="pageBreakPreview" topLeftCell="A13" zoomScale="60" zoomScaleNormal="100" workbookViewId="0">
      <selection activeCell="F29" sqref="F29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6" t="s">
        <v>72</v>
      </c>
      <c r="D9" s="156" t="s">
        <v>206</v>
      </c>
      <c r="F9" s="156" t="s">
        <v>73</v>
      </c>
      <c r="H9" s="156" t="s">
        <v>74</v>
      </c>
      <c r="J9" s="156" t="s">
        <v>73</v>
      </c>
      <c r="L9" s="156" t="s">
        <v>74</v>
      </c>
    </row>
    <row r="10" spans="2:28" s="4" customFormat="1" ht="21.75" customHeight="1" x14ac:dyDescent="0.55000000000000004">
      <c r="B10" s="50" t="s">
        <v>154</v>
      </c>
      <c r="D10" s="73" t="s">
        <v>53</v>
      </c>
      <c r="F10" s="54">
        <v>355205475</v>
      </c>
      <c r="H10" s="50" t="s">
        <v>53</v>
      </c>
      <c r="J10" s="54">
        <v>2092904114</v>
      </c>
      <c r="L10" s="50" t="s">
        <v>53</v>
      </c>
    </row>
    <row r="11" spans="2:28" s="4" customFormat="1" ht="21.75" customHeight="1" x14ac:dyDescent="0.55000000000000004">
      <c r="B11" s="4" t="s">
        <v>213</v>
      </c>
      <c r="D11" s="72" t="s">
        <v>214</v>
      </c>
      <c r="F11" s="29">
        <v>589561643</v>
      </c>
      <c r="H11" s="4" t="s">
        <v>53</v>
      </c>
      <c r="J11" s="29">
        <v>931315055</v>
      </c>
      <c r="L11" s="4" t="s">
        <v>53</v>
      </c>
    </row>
    <row r="12" spans="2:28" s="4" customFormat="1" ht="21.75" customHeight="1" x14ac:dyDescent="0.55000000000000004">
      <c r="B12" s="4" t="s">
        <v>216</v>
      </c>
      <c r="D12" s="72" t="s">
        <v>217</v>
      </c>
      <c r="F12" s="29">
        <v>453699575</v>
      </c>
      <c r="H12" s="4" t="s">
        <v>53</v>
      </c>
      <c r="J12" s="29">
        <v>610411897</v>
      </c>
    </row>
    <row r="13" spans="2:28" s="4" customFormat="1" ht="21.75" customHeight="1" x14ac:dyDescent="0.55000000000000004">
      <c r="B13" s="4" t="s">
        <v>213</v>
      </c>
      <c r="D13" s="72" t="s">
        <v>218</v>
      </c>
      <c r="F13" s="29">
        <v>327534245</v>
      </c>
      <c r="H13" s="4" t="s">
        <v>53</v>
      </c>
      <c r="J13" s="29">
        <v>526438335</v>
      </c>
    </row>
    <row r="14" spans="2:28" s="4" customFormat="1" ht="21.75" customHeight="1" x14ac:dyDescent="0.55000000000000004">
      <c r="B14" s="4" t="s">
        <v>216</v>
      </c>
      <c r="D14" s="72" t="s">
        <v>220</v>
      </c>
      <c r="F14" s="29">
        <v>345206164</v>
      </c>
      <c r="H14" s="4" t="s">
        <v>53</v>
      </c>
      <c r="J14" s="29">
        <v>444658209</v>
      </c>
    </row>
    <row r="15" spans="2:28" s="4" customFormat="1" ht="21.75" customHeight="1" x14ac:dyDescent="0.55000000000000004">
      <c r="B15" s="4" t="s">
        <v>213</v>
      </c>
      <c r="D15" s="72" t="s">
        <v>222</v>
      </c>
      <c r="F15" s="29">
        <v>218356163</v>
      </c>
      <c r="H15" s="4" t="s">
        <v>53</v>
      </c>
      <c r="J15" s="29">
        <v>326849309</v>
      </c>
    </row>
    <row r="16" spans="2:28" s="4" customFormat="1" ht="21.75" customHeight="1" x14ac:dyDescent="0.55000000000000004">
      <c r="B16" s="4" t="s">
        <v>153</v>
      </c>
      <c r="D16" s="72" t="s">
        <v>53</v>
      </c>
      <c r="F16" s="29">
        <v>0</v>
      </c>
      <c r="H16" s="4" t="s">
        <v>53</v>
      </c>
      <c r="J16" s="29">
        <v>74739726</v>
      </c>
    </row>
    <row r="17" spans="2:12" s="4" customFormat="1" ht="21.75" customHeight="1" x14ac:dyDescent="0.55000000000000004">
      <c r="B17" s="4" t="s">
        <v>152</v>
      </c>
      <c r="D17" s="72" t="s">
        <v>53</v>
      </c>
      <c r="F17" s="29">
        <v>0</v>
      </c>
      <c r="H17" s="4" t="s">
        <v>53</v>
      </c>
      <c r="J17" s="29">
        <v>74306025</v>
      </c>
    </row>
    <row r="18" spans="2:12" s="4" customFormat="1" ht="21.75" customHeight="1" x14ac:dyDescent="0.55000000000000004">
      <c r="B18" s="4" t="s">
        <v>156</v>
      </c>
      <c r="D18" s="72" t="s">
        <v>157</v>
      </c>
      <c r="F18" s="29">
        <v>1110797</v>
      </c>
      <c r="H18" s="4" t="s">
        <v>53</v>
      </c>
      <c r="J18" s="29">
        <v>4100128</v>
      </c>
    </row>
    <row r="19" spans="2:12" s="4" customFormat="1" ht="21.75" customHeight="1" x14ac:dyDescent="0.55000000000000004">
      <c r="B19" s="4" t="s">
        <v>101</v>
      </c>
      <c r="D19" s="72" t="s">
        <v>131</v>
      </c>
      <c r="F19" s="29">
        <v>3185</v>
      </c>
      <c r="H19" s="4" t="s">
        <v>53</v>
      </c>
      <c r="J19" s="29">
        <v>451678</v>
      </c>
    </row>
    <row r="20" spans="2:12" s="4" customFormat="1" ht="21.75" customHeight="1" x14ac:dyDescent="0.55000000000000004">
      <c r="B20" s="4" t="s">
        <v>216</v>
      </c>
      <c r="D20" s="72" t="s">
        <v>225</v>
      </c>
      <c r="F20" s="29">
        <v>241891</v>
      </c>
      <c r="H20" s="4" t="s">
        <v>53</v>
      </c>
      <c r="J20" s="29">
        <v>243366</v>
      </c>
    </row>
    <row r="21" spans="2:12" s="4" customFormat="1" ht="21.75" customHeight="1" x14ac:dyDescent="0.55000000000000004">
      <c r="B21" s="4" t="s">
        <v>105</v>
      </c>
      <c r="D21" s="72" t="s">
        <v>127</v>
      </c>
      <c r="F21" s="29">
        <v>36800</v>
      </c>
      <c r="H21" s="4" t="s">
        <v>53</v>
      </c>
      <c r="J21" s="29">
        <v>143433</v>
      </c>
    </row>
    <row r="22" spans="2:12" s="4" customFormat="1" ht="21.75" customHeight="1" x14ac:dyDescent="0.55000000000000004">
      <c r="B22" s="4" t="s">
        <v>104</v>
      </c>
      <c r="D22" s="72" t="s">
        <v>140</v>
      </c>
      <c r="F22" s="29">
        <v>37073</v>
      </c>
      <c r="H22" s="4" t="s">
        <v>53</v>
      </c>
      <c r="J22" s="29">
        <v>108713</v>
      </c>
    </row>
    <row r="23" spans="2:12" s="4" customFormat="1" ht="21.75" customHeight="1" x14ac:dyDescent="0.55000000000000004">
      <c r="B23" s="4" t="s">
        <v>213</v>
      </c>
      <c r="D23" s="72" t="s">
        <v>224</v>
      </c>
      <c r="F23" s="29">
        <v>95032</v>
      </c>
      <c r="H23" s="4" t="s">
        <v>53</v>
      </c>
      <c r="J23" s="29">
        <v>97766</v>
      </c>
    </row>
    <row r="24" spans="2:12" s="4" customFormat="1" ht="21.75" customHeight="1" x14ac:dyDescent="0.55000000000000004">
      <c r="B24" s="4" t="s">
        <v>101</v>
      </c>
      <c r="D24" s="72" t="s">
        <v>136</v>
      </c>
      <c r="F24" s="29">
        <v>15287</v>
      </c>
      <c r="H24" s="4" t="s">
        <v>53</v>
      </c>
      <c r="J24" s="29">
        <v>45861</v>
      </c>
    </row>
    <row r="25" spans="2:12" s="4" customFormat="1" ht="21.75" customHeight="1" x14ac:dyDescent="0.55000000000000004">
      <c r="B25" s="4" t="s">
        <v>133</v>
      </c>
      <c r="D25" s="72" t="s">
        <v>134</v>
      </c>
      <c r="F25" s="29">
        <v>6867</v>
      </c>
      <c r="H25" s="4" t="s">
        <v>53</v>
      </c>
      <c r="J25" s="29">
        <v>20253</v>
      </c>
    </row>
    <row r="26" spans="2:12" s="4" customFormat="1" ht="21.75" customHeight="1" x14ac:dyDescent="0.55000000000000004">
      <c r="B26" s="4" t="s">
        <v>159</v>
      </c>
      <c r="D26" s="72" t="s">
        <v>160</v>
      </c>
      <c r="F26" s="29">
        <v>3157</v>
      </c>
      <c r="H26" s="4" t="s">
        <v>53</v>
      </c>
      <c r="J26" s="29">
        <v>6308</v>
      </c>
    </row>
    <row r="27" spans="2:12" s="4" customFormat="1" ht="21.75" customHeight="1" x14ac:dyDescent="0.55000000000000004">
      <c r="B27" s="4" t="s">
        <v>125</v>
      </c>
      <c r="D27" s="72" t="s">
        <v>126</v>
      </c>
      <c r="F27" s="29">
        <v>1462</v>
      </c>
      <c r="H27" s="4" t="s">
        <v>53</v>
      </c>
      <c r="J27" s="29">
        <v>4244</v>
      </c>
    </row>
    <row r="28" spans="2:12" ht="21.75" customHeight="1" thickBot="1" x14ac:dyDescent="0.6">
      <c r="B28" s="157" t="s">
        <v>80</v>
      </c>
      <c r="C28" s="157"/>
      <c r="D28" s="157"/>
      <c r="F28" s="10">
        <f>SUM(F10:F27)</f>
        <v>2291114816</v>
      </c>
      <c r="H28" s="32"/>
      <c r="J28" s="10">
        <f>SUM(J10:J27)</f>
        <v>5086844420</v>
      </c>
      <c r="L28" s="32"/>
    </row>
    <row r="29" spans="2:12" ht="21.75" customHeight="1" thickTop="1" x14ac:dyDescent="0.55000000000000004"/>
    <row r="30" spans="2:12" ht="30" x14ac:dyDescent="0.75">
      <c r="F30" s="60">
        <v>15</v>
      </c>
    </row>
  </sheetData>
  <sortState xmlns:xlrd2="http://schemas.microsoft.com/office/spreadsheetml/2017/richdata2" ref="B10:L27">
    <sortCondition descending="1" ref="J10:J27"/>
  </sortState>
  <mergeCells count="13">
    <mergeCell ref="B2:L2"/>
    <mergeCell ref="B3:L3"/>
    <mergeCell ref="B4:L4"/>
    <mergeCell ref="B28:D2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71" orientation="landscape" r:id="rId1"/>
  <rowBreaks count="1" manualBreakCount="1">
    <brk id="2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7"/>
  <sheetViews>
    <sheetView rightToLeft="1" view="pageBreakPreview" zoomScale="60" zoomScaleNormal="100" workbookViewId="0">
      <selection activeCell="B16" sqref="B1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228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116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230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374040</v>
      </c>
      <c r="F10" s="3">
        <v>374085</v>
      </c>
    </row>
    <row r="11" spans="2:28" ht="22.5" customHeight="1" x14ac:dyDescent="0.55000000000000004">
      <c r="B11" s="2" t="s">
        <v>137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SUM(D10:D11)</f>
        <v>374040</v>
      </c>
      <c r="F13" s="10">
        <f>SUM(F10:F11)</f>
        <v>374135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tabSelected="1" view="pageBreakPreview" zoomScale="85" zoomScaleNormal="85" zoomScaleSheetLayoutView="85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118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228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212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229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سپرده'!N15</f>
        <v>25000000000</v>
      </c>
      <c r="G12" s="3">
        <f>'گواهی سپرده'!P15</f>
        <v>25000000000</v>
      </c>
      <c r="I12" s="3">
        <f>'گواهی سپرده'!T15</f>
        <v>0</v>
      </c>
      <c r="K12" s="3">
        <f>'گواهی سپرده'!X15</f>
        <v>25000000000</v>
      </c>
      <c r="M12" s="3">
        <f>'گواهی سپرده'!AB15</f>
        <v>0</v>
      </c>
      <c r="O12" s="3">
        <f>'گواهی سپرده'!AD15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مشارکت'!R39</f>
        <v>130200643112</v>
      </c>
      <c r="G13" s="3">
        <f>'اوراق مشارکت'!T39</f>
        <v>130643704880</v>
      </c>
      <c r="I13" s="3">
        <f>'اوراق مشارکت'!X39</f>
        <v>52421841707</v>
      </c>
      <c r="K13" s="3">
        <f>'اوراق مشارکت'!AB39</f>
        <v>66948688485</v>
      </c>
      <c r="M13" s="3">
        <f>'اوراق مشارکت'!AH39</f>
        <v>120608490239</v>
      </c>
      <c r="O13" s="3">
        <f>'اوراق مشارکت'!AJ39</f>
        <v>121687290312</v>
      </c>
      <c r="Q13" s="8">
        <f>O13/$O$17</f>
        <v>0.44154064822611966</v>
      </c>
    </row>
    <row r="14" spans="3:17" x14ac:dyDescent="0.55000000000000004">
      <c r="C14" s="2" t="s">
        <v>83</v>
      </c>
      <c r="E14" s="3">
        <f>سهام!G24</f>
        <v>36503831779</v>
      </c>
      <c r="G14" s="3">
        <f>سهام!I24</f>
        <v>52491150354.266998</v>
      </c>
      <c r="I14" s="3">
        <f>سهام!M24</f>
        <v>6109506206</v>
      </c>
      <c r="K14" s="3">
        <f>سهام!Q24</f>
        <v>6782602273</v>
      </c>
      <c r="M14" s="3">
        <f>سهام!W24</f>
        <v>39472933294</v>
      </c>
      <c r="O14" s="3">
        <f>سهام!Y24</f>
        <v>49778903667.109497</v>
      </c>
      <c r="Q14" s="8">
        <f>O14/$O$17</f>
        <v>0.1806220628038229</v>
      </c>
    </row>
    <row r="15" spans="3:17" x14ac:dyDescent="0.55000000000000004">
      <c r="C15" s="2" t="s">
        <v>117</v>
      </c>
      <c r="E15" s="3">
        <f>سپرده!L28</f>
        <v>88713030439</v>
      </c>
      <c r="G15" s="3">
        <f>E15</f>
        <v>88713030439</v>
      </c>
      <c r="I15" s="3">
        <f>سپرده!N28</f>
        <v>162983603244</v>
      </c>
      <c r="K15" s="3">
        <f>سپرده!P28</f>
        <v>147565799844</v>
      </c>
      <c r="M15" s="3">
        <f>سپرده!R28</f>
        <v>104130833839</v>
      </c>
      <c r="O15" s="3">
        <f>سپرده!R28</f>
        <v>104130833839</v>
      </c>
      <c r="Q15" s="8">
        <f>O15/$O$17</f>
        <v>0.37783728897005747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280417505330</v>
      </c>
      <c r="F17" s="3">
        <f t="shared" si="0"/>
        <v>0</v>
      </c>
      <c r="G17" s="10">
        <f t="shared" si="0"/>
        <v>296847885673.26697</v>
      </c>
      <c r="H17" s="3">
        <f t="shared" si="0"/>
        <v>0</v>
      </c>
      <c r="I17" s="10">
        <f t="shared" si="0"/>
        <v>221514951157</v>
      </c>
      <c r="J17" s="3">
        <f t="shared" si="0"/>
        <v>0</v>
      </c>
      <c r="K17" s="10">
        <f t="shared" si="0"/>
        <v>246297090602</v>
      </c>
      <c r="L17" s="3">
        <f t="shared" si="0"/>
        <v>0</v>
      </c>
      <c r="M17" s="10">
        <f t="shared" si="0"/>
        <v>264212257372</v>
      </c>
      <c r="N17" s="3">
        <f t="shared" si="0"/>
        <v>0</v>
      </c>
      <c r="O17" s="10">
        <f>SUM(O12:O16)</f>
        <v>275597027818.1095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4"/>
  <sheetViews>
    <sheetView rightToLeft="1" view="pageBreakPreview" zoomScale="55" zoomScaleNormal="55" zoomScaleSheetLayoutView="55" workbookViewId="0">
      <selection activeCell="AA24" sqref="AA24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18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1" t="s">
        <v>118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</row>
    <row r="3" spans="3:27" ht="44.25" x14ac:dyDescent="0.8">
      <c r="C3" s="131" t="s">
        <v>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3:27" ht="44.25" x14ac:dyDescent="0.8">
      <c r="C4" s="131" t="s">
        <v>228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8" t="s">
        <v>1</v>
      </c>
      <c r="E8" s="137" t="s">
        <v>212</v>
      </c>
      <c r="F8" s="137" t="s">
        <v>2</v>
      </c>
      <c r="G8" s="137" t="s">
        <v>2</v>
      </c>
      <c r="H8" s="137" t="s">
        <v>2</v>
      </c>
      <c r="I8" s="137" t="s">
        <v>2</v>
      </c>
      <c r="J8" s="132"/>
      <c r="K8" s="137" t="s">
        <v>3</v>
      </c>
      <c r="L8" s="137" t="s">
        <v>3</v>
      </c>
      <c r="M8" s="137" t="s">
        <v>3</v>
      </c>
      <c r="N8" s="137" t="s">
        <v>3</v>
      </c>
      <c r="O8" s="137" t="s">
        <v>3</v>
      </c>
      <c r="P8" s="137" t="s">
        <v>3</v>
      </c>
      <c r="Q8" s="137" t="s">
        <v>3</v>
      </c>
      <c r="R8" s="132"/>
      <c r="S8" s="137" t="s">
        <v>229</v>
      </c>
      <c r="T8" s="137" t="s">
        <v>4</v>
      </c>
      <c r="U8" s="137" t="s">
        <v>4</v>
      </c>
      <c r="V8" s="137" t="s">
        <v>4</v>
      </c>
      <c r="W8" s="137" t="s">
        <v>4</v>
      </c>
      <c r="X8" s="137" t="s">
        <v>4</v>
      </c>
      <c r="Y8" s="137" t="s">
        <v>4</v>
      </c>
      <c r="Z8" s="137" t="s">
        <v>4</v>
      </c>
      <c r="AA8" s="137" t="s">
        <v>4</v>
      </c>
    </row>
    <row r="9" spans="3:27" s="81" customFormat="1" ht="44.25" customHeight="1" x14ac:dyDescent="0.25">
      <c r="C9" s="138" t="s">
        <v>1</v>
      </c>
      <c r="D9" s="132"/>
      <c r="E9" s="135" t="s">
        <v>5</v>
      </c>
      <c r="F9" s="133"/>
      <c r="G9" s="135" t="s">
        <v>6</v>
      </c>
      <c r="H9" s="82"/>
      <c r="I9" s="135" t="s">
        <v>7</v>
      </c>
      <c r="J9" s="132"/>
      <c r="K9" s="135" t="s">
        <v>8</v>
      </c>
      <c r="L9" s="135" t="s">
        <v>8</v>
      </c>
      <c r="M9" s="135" t="s">
        <v>8</v>
      </c>
      <c r="N9" s="82"/>
      <c r="O9" s="135" t="s">
        <v>9</v>
      </c>
      <c r="P9" s="135" t="s">
        <v>9</v>
      </c>
      <c r="Q9" s="135" t="s">
        <v>9</v>
      </c>
      <c r="R9" s="132"/>
      <c r="S9" s="135" t="s">
        <v>5</v>
      </c>
      <c r="T9" s="133"/>
      <c r="U9" s="135" t="s">
        <v>10</v>
      </c>
      <c r="V9" s="133"/>
      <c r="W9" s="135" t="s">
        <v>6</v>
      </c>
      <c r="X9" s="133"/>
      <c r="Y9" s="135" t="s">
        <v>7</v>
      </c>
      <c r="Z9" s="132"/>
      <c r="AA9" s="135" t="s">
        <v>11</v>
      </c>
    </row>
    <row r="10" spans="3:27" s="81" customFormat="1" ht="54" customHeight="1" x14ac:dyDescent="0.25">
      <c r="C10" s="138" t="s">
        <v>1</v>
      </c>
      <c r="D10" s="132"/>
      <c r="E10" s="136" t="s">
        <v>5</v>
      </c>
      <c r="F10" s="134"/>
      <c r="G10" s="136" t="s">
        <v>6</v>
      </c>
      <c r="H10" s="83"/>
      <c r="I10" s="136" t="s">
        <v>7</v>
      </c>
      <c r="J10" s="132"/>
      <c r="K10" s="136" t="s">
        <v>5</v>
      </c>
      <c r="L10" s="83"/>
      <c r="M10" s="136" t="s">
        <v>6</v>
      </c>
      <c r="N10" s="83"/>
      <c r="O10" s="136" t="s">
        <v>5</v>
      </c>
      <c r="P10" s="83"/>
      <c r="Q10" s="136" t="s">
        <v>12</v>
      </c>
      <c r="R10" s="132"/>
      <c r="S10" s="136" t="s">
        <v>5</v>
      </c>
      <c r="T10" s="134"/>
      <c r="U10" s="136" t="s">
        <v>10</v>
      </c>
      <c r="V10" s="134"/>
      <c r="W10" s="136" t="s">
        <v>6</v>
      </c>
      <c r="X10" s="134"/>
      <c r="Y10" s="136" t="s">
        <v>7</v>
      </c>
      <c r="Z10" s="132"/>
      <c r="AA10" s="136" t="s">
        <v>11</v>
      </c>
    </row>
    <row r="11" spans="3:27" x14ac:dyDescent="0.8">
      <c r="C11" s="59" t="s">
        <v>14</v>
      </c>
      <c r="D11" s="112"/>
      <c r="E11" s="84">
        <v>1449057</v>
      </c>
      <c r="F11" s="84"/>
      <c r="G11" s="84">
        <v>5383490697</v>
      </c>
      <c r="H11" s="84"/>
      <c r="I11" s="84">
        <v>9276402113.8740005</v>
      </c>
      <c r="J11" s="84"/>
      <c r="K11" s="84">
        <v>0</v>
      </c>
      <c r="L11" s="84"/>
      <c r="M11" s="84">
        <v>0</v>
      </c>
      <c r="N11" s="84"/>
      <c r="O11" s="84">
        <v>-1</v>
      </c>
      <c r="P11" s="84"/>
      <c r="Q11" s="84">
        <v>1</v>
      </c>
      <c r="R11" s="84"/>
      <c r="S11" s="84">
        <v>1449056</v>
      </c>
      <c r="T11" s="84"/>
      <c r="U11" s="84">
        <v>5660</v>
      </c>
      <c r="V11" s="84"/>
      <c r="W11" s="84">
        <v>5383486982</v>
      </c>
      <c r="X11" s="84"/>
      <c r="Y11" s="84">
        <v>8152857101.0880003</v>
      </c>
      <c r="AA11" s="85">
        <f>Y11/'سرمایه گذاری ها'!$O$17</f>
        <v>2.9582529120991758E-2</v>
      </c>
    </row>
    <row r="12" spans="3:27" x14ac:dyDescent="0.8">
      <c r="C12" s="59" t="s">
        <v>196</v>
      </c>
      <c r="D12" s="112"/>
      <c r="E12" s="84">
        <v>298000</v>
      </c>
      <c r="F12" s="84"/>
      <c r="G12" s="84">
        <v>7203771594</v>
      </c>
      <c r="H12" s="84"/>
      <c r="I12" s="84">
        <v>6721388361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298000</v>
      </c>
      <c r="T12" s="84"/>
      <c r="U12" s="84">
        <v>24460</v>
      </c>
      <c r="V12" s="84"/>
      <c r="W12" s="84">
        <v>7203771594</v>
      </c>
      <c r="X12" s="84"/>
      <c r="Y12" s="84">
        <v>7245709974</v>
      </c>
      <c r="AA12" s="85">
        <f>Y12/'سرمایه گذاری ها'!$O$17</f>
        <v>2.6290958329137262E-2</v>
      </c>
    </row>
    <row r="13" spans="3:27" x14ac:dyDescent="0.8">
      <c r="C13" s="59" t="s">
        <v>120</v>
      </c>
      <c r="D13" s="112"/>
      <c r="E13" s="84">
        <v>60000</v>
      </c>
      <c r="F13" s="84"/>
      <c r="G13" s="84">
        <v>3227212946</v>
      </c>
      <c r="H13" s="84"/>
      <c r="I13" s="84">
        <v>5415584400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60000</v>
      </c>
      <c r="T13" s="84"/>
      <c r="U13" s="84">
        <v>101800</v>
      </c>
      <c r="V13" s="84"/>
      <c r="W13" s="84">
        <v>3227212946</v>
      </c>
      <c r="X13" s="84"/>
      <c r="Y13" s="84">
        <v>6071657400</v>
      </c>
      <c r="AA13" s="85">
        <f>Y13/'سرمایه گذاری ها'!$O$17</f>
        <v>2.2030924818272048E-2</v>
      </c>
    </row>
    <row r="14" spans="3:27" x14ac:dyDescent="0.8">
      <c r="C14" s="59" t="s">
        <v>177</v>
      </c>
      <c r="D14" s="112"/>
      <c r="E14" s="84">
        <v>39475</v>
      </c>
      <c r="F14" s="84"/>
      <c r="G14" s="84">
        <v>4516450913</v>
      </c>
      <c r="H14" s="84"/>
      <c r="I14" s="84">
        <v>5026659852.375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39475</v>
      </c>
      <c r="T14" s="84"/>
      <c r="U14" s="84">
        <v>146450</v>
      </c>
      <c r="V14" s="84"/>
      <c r="W14" s="84">
        <v>4516450913</v>
      </c>
      <c r="X14" s="84"/>
      <c r="Y14" s="84">
        <v>5746716123.1875</v>
      </c>
      <c r="AA14" s="85">
        <f>Y14/'سرمایه گذاری ها'!$O$17</f>
        <v>2.0851879893930711E-2</v>
      </c>
    </row>
    <row r="15" spans="3:27" x14ac:dyDescent="0.8">
      <c r="C15" s="59" t="s">
        <v>138</v>
      </c>
      <c r="D15" s="112"/>
      <c r="E15" s="84">
        <v>200000</v>
      </c>
      <c r="F15" s="84"/>
      <c r="G15" s="84">
        <v>3652141951</v>
      </c>
      <c r="H15" s="84"/>
      <c r="I15" s="84">
        <v>5994121500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200000</v>
      </c>
      <c r="T15" s="84"/>
      <c r="U15" s="84">
        <v>28750</v>
      </c>
      <c r="V15" s="84"/>
      <c r="W15" s="84">
        <v>3652141951</v>
      </c>
      <c r="X15" s="84"/>
      <c r="Y15" s="84">
        <v>5715787500</v>
      </c>
      <c r="AA15" s="85">
        <f>Y15/'سرمایه گذاری ها'!$O$17</f>
        <v>2.0739655812878892E-2</v>
      </c>
    </row>
    <row r="16" spans="3:27" x14ac:dyDescent="0.8">
      <c r="C16" s="59" t="s">
        <v>119</v>
      </c>
      <c r="D16" s="112"/>
      <c r="E16" s="84">
        <v>80000</v>
      </c>
      <c r="F16" s="84"/>
      <c r="G16" s="84">
        <v>5304918390</v>
      </c>
      <c r="H16" s="84"/>
      <c r="I16" s="84">
        <v>6303867480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80000</v>
      </c>
      <c r="T16" s="84"/>
      <c r="U16" s="84">
        <v>69990</v>
      </c>
      <c r="V16" s="84"/>
      <c r="W16" s="84">
        <v>5304918390</v>
      </c>
      <c r="X16" s="84"/>
      <c r="Y16" s="84">
        <v>5565884760</v>
      </c>
      <c r="AA16" s="85">
        <f>Y16/'سرمایه گذاری ها'!$O$17</f>
        <v>2.0195735796081998E-2</v>
      </c>
    </row>
    <row r="17" spans="3:27" x14ac:dyDescent="0.8">
      <c r="C17" s="59" t="s">
        <v>142</v>
      </c>
      <c r="D17" s="112"/>
      <c r="E17" s="84">
        <v>40000</v>
      </c>
      <c r="F17" s="84"/>
      <c r="G17" s="84">
        <v>4615536620</v>
      </c>
      <c r="H17" s="84"/>
      <c r="I17" s="84">
        <v>7370284320</v>
      </c>
      <c r="J17" s="84"/>
      <c r="K17" s="84">
        <v>0</v>
      </c>
      <c r="L17" s="84"/>
      <c r="M17" s="84">
        <v>0</v>
      </c>
      <c r="N17" s="84"/>
      <c r="O17" s="84">
        <v>-4815</v>
      </c>
      <c r="P17" s="84"/>
      <c r="Q17" s="84">
        <v>713516286</v>
      </c>
      <c r="R17" s="84"/>
      <c r="S17" s="84">
        <v>35185</v>
      </c>
      <c r="T17" s="84"/>
      <c r="U17" s="84">
        <v>149290</v>
      </c>
      <c r="V17" s="84"/>
      <c r="W17" s="84">
        <v>4059941398</v>
      </c>
      <c r="X17" s="84"/>
      <c r="Y17" s="84">
        <v>5221514676.5325003</v>
      </c>
      <c r="AA17" s="85">
        <f>Y17/'سرمایه گذاری ها'!$O$17</f>
        <v>1.8946193715770523E-2</v>
      </c>
    </row>
    <row r="18" spans="3:27" x14ac:dyDescent="0.8">
      <c r="C18" s="59" t="s">
        <v>231</v>
      </c>
      <c r="D18" s="112"/>
      <c r="E18" s="84">
        <v>0</v>
      </c>
      <c r="F18" s="84"/>
      <c r="G18" s="84">
        <v>0</v>
      </c>
      <c r="H18" s="84"/>
      <c r="I18" s="84">
        <v>0</v>
      </c>
      <c r="J18" s="84"/>
      <c r="K18" s="84">
        <v>89066</v>
      </c>
      <c r="L18" s="84"/>
      <c r="M18" s="84">
        <v>4056182640</v>
      </c>
      <c r="N18" s="84"/>
      <c r="O18" s="84">
        <v>0</v>
      </c>
      <c r="P18" s="84"/>
      <c r="Q18" s="84">
        <v>0</v>
      </c>
      <c r="R18" s="84"/>
      <c r="S18" s="84">
        <v>89066</v>
      </c>
      <c r="T18" s="84"/>
      <c r="U18" s="84">
        <v>45250</v>
      </c>
      <c r="V18" s="84"/>
      <c r="W18" s="84">
        <v>4056182640</v>
      </c>
      <c r="X18" s="84"/>
      <c r="Y18" s="84">
        <v>4006256592.8249998</v>
      </c>
      <c r="AA18" s="85">
        <f>Y18/'سرمایه گذاری ها'!$O$17</f>
        <v>1.4536646583391596E-2</v>
      </c>
    </row>
    <row r="19" spans="3:27" x14ac:dyDescent="0.8">
      <c r="C19" s="59" t="s">
        <v>232</v>
      </c>
      <c r="D19" s="112"/>
      <c r="E19" s="84">
        <v>0</v>
      </c>
      <c r="F19" s="84"/>
      <c r="G19" s="84">
        <v>0</v>
      </c>
      <c r="H19" s="84"/>
      <c r="I19" s="84">
        <v>0</v>
      </c>
      <c r="J19" s="84"/>
      <c r="K19" s="84">
        <v>61029</v>
      </c>
      <c r="L19" s="84"/>
      <c r="M19" s="84">
        <v>2053323566</v>
      </c>
      <c r="N19" s="84"/>
      <c r="O19" s="84">
        <v>0</v>
      </c>
      <c r="P19" s="84"/>
      <c r="Q19" s="84">
        <v>0</v>
      </c>
      <c r="R19" s="84"/>
      <c r="S19" s="84">
        <v>61029</v>
      </c>
      <c r="T19" s="84"/>
      <c r="U19" s="84">
        <v>33420</v>
      </c>
      <c r="V19" s="84"/>
      <c r="W19" s="84">
        <v>2053323566</v>
      </c>
      <c r="X19" s="84"/>
      <c r="Y19" s="84">
        <v>2027453624.3789999</v>
      </c>
      <c r="AA19" s="85">
        <f>Y19/'سرمایه گذاری ها'!$O$17</f>
        <v>7.3565874074559808E-3</v>
      </c>
    </row>
    <row r="20" spans="3:27" x14ac:dyDescent="0.8">
      <c r="C20" s="59" t="s">
        <v>178</v>
      </c>
      <c r="D20" s="112"/>
      <c r="E20" s="84">
        <v>940</v>
      </c>
      <c r="F20" s="84"/>
      <c r="G20" s="84">
        <v>14592446</v>
      </c>
      <c r="H20" s="84"/>
      <c r="I20" s="84">
        <v>25957826.460000001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940</v>
      </c>
      <c r="T20" s="84"/>
      <c r="U20" s="84">
        <v>25160</v>
      </c>
      <c r="V20" s="84"/>
      <c r="W20" s="84">
        <v>14592446</v>
      </c>
      <c r="X20" s="84"/>
      <c r="Y20" s="84">
        <v>23509680.120000001</v>
      </c>
      <c r="AA20" s="85">
        <f>Y20/'سرمایه گذاری ها'!$O$17</f>
        <v>8.5304548841201906E-5</v>
      </c>
    </row>
    <row r="21" spans="3:27" x14ac:dyDescent="0.8">
      <c r="C21" s="59" t="s">
        <v>207</v>
      </c>
      <c r="D21" s="112"/>
      <c r="E21" s="84">
        <v>71</v>
      </c>
      <c r="F21" s="84"/>
      <c r="G21" s="84">
        <v>910468</v>
      </c>
      <c r="H21" s="84"/>
      <c r="I21" s="84">
        <v>928800.55799999996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71</v>
      </c>
      <c r="T21" s="84"/>
      <c r="U21" s="84">
        <v>22050</v>
      </c>
      <c r="V21" s="84"/>
      <c r="W21" s="84">
        <v>910468</v>
      </c>
      <c r="X21" s="84"/>
      <c r="Y21" s="84">
        <v>1556234.9775</v>
      </c>
      <c r="AA21" s="85">
        <f>Y21/'سرمایه گذاری ها'!$O$17</f>
        <v>5.6467770709308781E-6</v>
      </c>
    </row>
    <row r="22" spans="3:27" x14ac:dyDescent="0.8">
      <c r="C22" s="59" t="s">
        <v>13</v>
      </c>
      <c r="D22" s="112"/>
      <c r="E22" s="84">
        <v>200000</v>
      </c>
      <c r="F22" s="84"/>
      <c r="G22" s="84">
        <v>2584805754</v>
      </c>
      <c r="H22" s="84"/>
      <c r="I22" s="84">
        <v>6355955700</v>
      </c>
      <c r="J22" s="84"/>
      <c r="K22" s="84">
        <v>0</v>
      </c>
      <c r="L22" s="84"/>
      <c r="M22" s="84">
        <v>0</v>
      </c>
      <c r="N22" s="84"/>
      <c r="O22" s="84">
        <v>-200000</v>
      </c>
      <c r="P22" s="84"/>
      <c r="Q22" s="84">
        <v>6069085986</v>
      </c>
      <c r="R22" s="84"/>
      <c r="S22" s="84">
        <v>0</v>
      </c>
      <c r="T22" s="84"/>
      <c r="U22" s="84">
        <v>0</v>
      </c>
      <c r="V22" s="84"/>
      <c r="W22" s="84">
        <v>0</v>
      </c>
      <c r="X22" s="84"/>
      <c r="Y22" s="84">
        <v>0</v>
      </c>
      <c r="AA22" s="85">
        <f>Y22/'سرمایه گذاری ها'!$O$17</f>
        <v>0</v>
      </c>
    </row>
    <row r="23" spans="3:27" x14ac:dyDescent="0.8">
      <c r="E23" s="84"/>
      <c r="G23" s="84"/>
      <c r="I23" s="84"/>
      <c r="K23" s="84"/>
      <c r="M23" s="84"/>
      <c r="O23" s="84"/>
      <c r="Q23" s="84"/>
      <c r="S23" s="84"/>
      <c r="U23" s="84"/>
      <c r="W23" s="84"/>
      <c r="Y23" s="84"/>
      <c r="AA23" s="85"/>
    </row>
    <row r="24" spans="3:27" ht="33.75" thickBot="1" x14ac:dyDescent="0.85">
      <c r="C24" s="59" t="s">
        <v>80</v>
      </c>
      <c r="E24" s="86">
        <f>SUM(E11:E23)</f>
        <v>2367543</v>
      </c>
      <c r="F24" s="84"/>
      <c r="G24" s="86">
        <f>SUM(G11:G23)</f>
        <v>36503831779</v>
      </c>
      <c r="H24" s="84"/>
      <c r="I24" s="86">
        <f>SUM(I11:I23)</f>
        <v>52491150354.266998</v>
      </c>
      <c r="J24" s="84"/>
      <c r="K24" s="86">
        <f>SUM(K11:K23)</f>
        <v>150095</v>
      </c>
      <c r="L24" s="84"/>
      <c r="M24" s="86">
        <f>SUM(M11:M23)</f>
        <v>6109506206</v>
      </c>
      <c r="N24" s="84"/>
      <c r="O24" s="86">
        <f>SUM(O11:O23)</f>
        <v>-204816</v>
      </c>
      <c r="P24" s="84"/>
      <c r="Q24" s="86">
        <f>SUM(Q11:Q23)</f>
        <v>6782602273</v>
      </c>
      <c r="R24" s="84">
        <f>SUM(R11:R22)</f>
        <v>0</v>
      </c>
      <c r="S24" s="86">
        <f>SUM(S11:S23)</f>
        <v>2312822</v>
      </c>
      <c r="T24" s="84"/>
      <c r="U24" s="86"/>
      <c r="V24" s="84"/>
      <c r="W24" s="86">
        <f>SUM(W11:W23)</f>
        <v>39472933294</v>
      </c>
      <c r="X24" s="84"/>
      <c r="Y24" s="86">
        <f>SUM(Y11:Y23)</f>
        <v>49778903667.109497</v>
      </c>
      <c r="Z24" s="84"/>
      <c r="AA24" s="89">
        <f>SUM(AA11:AA23)</f>
        <v>0.1806220628038229</v>
      </c>
    </row>
    <row r="25" spans="3:27" ht="33.75" thickTop="1" x14ac:dyDescent="0.8"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16"/>
    </row>
    <row r="26" spans="3:27" ht="30.75" customHeight="1" x14ac:dyDescent="0.95">
      <c r="O26" s="94">
        <v>2</v>
      </c>
    </row>
    <row r="44" spans="4:4" x14ac:dyDescent="0.8">
      <c r="D44" s="59" t="s">
        <v>175</v>
      </c>
    </row>
  </sheetData>
  <sortState xmlns:xlrd2="http://schemas.microsoft.com/office/spreadsheetml/2017/richdata2" ref="C11:AA22">
    <sortCondition descending="1" ref="Y11:Y22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2" orientation="landscape" r:id="rId1"/>
  <rowBreaks count="2" manualBreakCount="2">
    <brk id="20" max="16383" man="1"/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212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229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212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46"/>
  <sheetViews>
    <sheetView rightToLeft="1" view="pageBreakPreview" topLeftCell="A13" zoomScale="70" zoomScaleNormal="90" zoomScaleSheetLayoutView="70" workbookViewId="0">
      <selection activeCell="AL13" sqref="AL13:AL37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212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229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164</v>
      </c>
      <c r="C13" s="112"/>
      <c r="D13" s="3" t="s">
        <v>95</v>
      </c>
      <c r="E13" s="3"/>
      <c r="F13" s="3" t="s">
        <v>95</v>
      </c>
      <c r="G13" s="112"/>
      <c r="H13" s="3" t="s">
        <v>165</v>
      </c>
      <c r="I13" s="3"/>
      <c r="J13" s="3" t="s">
        <v>173</v>
      </c>
      <c r="K13" s="112"/>
      <c r="L13" s="3">
        <v>0</v>
      </c>
      <c r="M13" s="3"/>
      <c r="N13" s="3">
        <v>0</v>
      </c>
      <c r="O13" s="3"/>
      <c r="P13" s="3">
        <v>41700</v>
      </c>
      <c r="Q13" s="3"/>
      <c r="R13" s="3">
        <v>23482122967</v>
      </c>
      <c r="S13" s="3"/>
      <c r="T13" s="3">
        <v>24597206548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41700</v>
      </c>
      <c r="AE13" s="3"/>
      <c r="AF13" s="3">
        <v>600842</v>
      </c>
      <c r="AG13" s="3"/>
      <c r="AH13" s="3">
        <v>23482122967</v>
      </c>
      <c r="AI13" s="3"/>
      <c r="AJ13" s="3">
        <v>25050570161</v>
      </c>
      <c r="AK13" s="2"/>
      <c r="AL13" s="67">
        <f>AJ13/'سرمایه گذاری ها'!$O$17</f>
        <v>9.0895647022481874E-2</v>
      </c>
    </row>
    <row r="14" spans="2:38" ht="21.75" x14ac:dyDescent="0.6">
      <c r="B14" s="3" t="s">
        <v>121</v>
      </c>
      <c r="C14" s="112"/>
      <c r="D14" s="3" t="s">
        <v>95</v>
      </c>
      <c r="E14" s="3"/>
      <c r="F14" s="3" t="s">
        <v>95</v>
      </c>
      <c r="G14" s="112"/>
      <c r="H14" s="3" t="s">
        <v>60</v>
      </c>
      <c r="I14" s="3"/>
      <c r="J14" s="3" t="s">
        <v>122</v>
      </c>
      <c r="K14" s="112"/>
      <c r="L14" s="3">
        <v>0</v>
      </c>
      <c r="M14" s="3"/>
      <c r="N14" s="3">
        <v>0</v>
      </c>
      <c r="O14" s="3"/>
      <c r="P14" s="3">
        <v>24560</v>
      </c>
      <c r="Q14" s="3"/>
      <c r="R14" s="3">
        <v>15629801427</v>
      </c>
      <c r="S14" s="3"/>
      <c r="T14" s="3">
        <v>15685519604</v>
      </c>
      <c r="U14" s="3"/>
      <c r="V14" s="3">
        <v>4800</v>
      </c>
      <c r="W14" s="3"/>
      <c r="X14" s="3">
        <v>3384613350</v>
      </c>
      <c r="Y14" s="3"/>
      <c r="Z14" s="3">
        <v>8600</v>
      </c>
      <c r="AA14" s="3"/>
      <c r="AB14" s="3">
        <v>6032322446</v>
      </c>
      <c r="AC14" s="3"/>
      <c r="AD14" s="3">
        <v>20760</v>
      </c>
      <c r="AE14" s="3"/>
      <c r="AF14" s="3">
        <v>658659</v>
      </c>
      <c r="AG14" s="3"/>
      <c r="AH14" s="3">
        <v>13541438707</v>
      </c>
      <c r="AI14" s="3"/>
      <c r="AJ14" s="3">
        <v>13671282470</v>
      </c>
      <c r="AK14" s="2"/>
      <c r="AL14" s="67">
        <f>AJ14/'سرمایه گذاری ها'!$O$17</f>
        <v>4.9606059173551285E-2</v>
      </c>
    </row>
    <row r="15" spans="2:38" ht="21.75" x14ac:dyDescent="0.6">
      <c r="B15" s="3" t="s">
        <v>166</v>
      </c>
      <c r="C15" s="112"/>
      <c r="D15" s="3" t="s">
        <v>95</v>
      </c>
      <c r="E15" s="3"/>
      <c r="F15" s="3" t="s">
        <v>95</v>
      </c>
      <c r="G15" s="112"/>
      <c r="H15" s="3" t="s">
        <v>167</v>
      </c>
      <c r="I15" s="3"/>
      <c r="J15" s="3" t="s">
        <v>168</v>
      </c>
      <c r="K15" s="112"/>
      <c r="L15" s="3">
        <v>0</v>
      </c>
      <c r="M15" s="3"/>
      <c r="N15" s="3">
        <v>0</v>
      </c>
      <c r="O15" s="3"/>
      <c r="P15" s="3">
        <v>5004</v>
      </c>
      <c r="Q15" s="3"/>
      <c r="R15" s="3">
        <v>4053963131</v>
      </c>
      <c r="S15" s="3"/>
      <c r="T15" s="3">
        <v>4211868872</v>
      </c>
      <c r="U15" s="3"/>
      <c r="V15" s="3">
        <v>10000</v>
      </c>
      <c r="W15" s="3"/>
      <c r="X15" s="3">
        <v>9146637526</v>
      </c>
      <c r="Y15" s="3"/>
      <c r="Z15" s="3">
        <v>0</v>
      </c>
      <c r="AA15" s="3"/>
      <c r="AB15" s="3">
        <v>0</v>
      </c>
      <c r="AC15" s="3"/>
      <c r="AD15" s="3">
        <v>15004</v>
      </c>
      <c r="AE15" s="3"/>
      <c r="AF15" s="3">
        <v>867937</v>
      </c>
      <c r="AG15" s="3"/>
      <c r="AH15" s="3">
        <v>13200600657</v>
      </c>
      <c r="AI15" s="3"/>
      <c r="AJ15" s="3">
        <v>13020166415</v>
      </c>
      <c r="AK15" s="2"/>
      <c r="AL15" s="67">
        <f>AJ15/'سرمایه گذاری ها'!$O$17</f>
        <v>4.7243493582206343E-2</v>
      </c>
    </row>
    <row r="16" spans="2:38" ht="21.75" x14ac:dyDescent="0.6">
      <c r="B16" s="3" t="s">
        <v>169</v>
      </c>
      <c r="C16" s="112"/>
      <c r="D16" s="3" t="s">
        <v>95</v>
      </c>
      <c r="E16" s="3"/>
      <c r="F16" s="3" t="s">
        <v>95</v>
      </c>
      <c r="G16" s="112"/>
      <c r="H16" s="3" t="s">
        <v>170</v>
      </c>
      <c r="I16" s="3"/>
      <c r="J16" s="3" t="s">
        <v>174</v>
      </c>
      <c r="K16" s="112"/>
      <c r="L16" s="3">
        <v>0</v>
      </c>
      <c r="M16" s="3"/>
      <c r="N16" s="3">
        <v>0</v>
      </c>
      <c r="O16" s="3"/>
      <c r="P16" s="3">
        <v>10000</v>
      </c>
      <c r="Q16" s="3"/>
      <c r="R16" s="3">
        <v>5379558006</v>
      </c>
      <c r="S16" s="3"/>
      <c r="T16" s="3">
        <v>5576009165</v>
      </c>
      <c r="U16" s="3"/>
      <c r="V16" s="3">
        <v>7700</v>
      </c>
      <c r="W16" s="3"/>
      <c r="X16" s="3">
        <v>4774069137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575082</v>
      </c>
      <c r="AG16" s="3"/>
      <c r="AH16" s="3">
        <v>10153627143</v>
      </c>
      <c r="AI16" s="3"/>
      <c r="AJ16" s="3">
        <v>10177106465</v>
      </c>
      <c r="AK16" s="2"/>
      <c r="AL16" s="67">
        <f>AJ16/'سرمایه گذاری ها'!$O$17</f>
        <v>3.6927489913703856E-2</v>
      </c>
    </row>
    <row r="17" spans="2:38" ht="21.75" x14ac:dyDescent="0.6">
      <c r="B17" s="3" t="s">
        <v>192</v>
      </c>
      <c r="C17" s="112"/>
      <c r="D17" s="3" t="s">
        <v>95</v>
      </c>
      <c r="E17" s="3"/>
      <c r="F17" s="3" t="s">
        <v>95</v>
      </c>
      <c r="G17" s="112"/>
      <c r="H17" s="3" t="s">
        <v>193</v>
      </c>
      <c r="I17" s="3"/>
      <c r="J17" s="3" t="s">
        <v>194</v>
      </c>
      <c r="K17" s="112"/>
      <c r="L17" s="3">
        <v>0</v>
      </c>
      <c r="M17" s="3"/>
      <c r="N17" s="3">
        <v>0</v>
      </c>
      <c r="O17" s="3"/>
      <c r="P17" s="3">
        <v>10200</v>
      </c>
      <c r="Q17" s="3"/>
      <c r="R17" s="3">
        <v>9346592759</v>
      </c>
      <c r="S17" s="3"/>
      <c r="T17" s="3">
        <v>8963155133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10200</v>
      </c>
      <c r="AE17" s="3"/>
      <c r="AF17" s="3">
        <v>906151</v>
      </c>
      <c r="AG17" s="3"/>
      <c r="AH17" s="3">
        <v>9346592759</v>
      </c>
      <c r="AI17" s="3"/>
      <c r="AJ17" s="3">
        <v>9241064953</v>
      </c>
      <c r="AK17" s="2"/>
      <c r="AL17" s="67">
        <f>AJ17/'سرمایه گذاری ها'!$O$17</f>
        <v>3.3531076246217664E-2</v>
      </c>
    </row>
    <row r="18" spans="2:38" ht="21.75" x14ac:dyDescent="0.6">
      <c r="B18" s="3" t="s">
        <v>233</v>
      </c>
      <c r="C18" s="112"/>
      <c r="D18" s="3" t="s">
        <v>95</v>
      </c>
      <c r="E18" s="3"/>
      <c r="F18" s="3" t="s">
        <v>95</v>
      </c>
      <c r="G18" s="112"/>
      <c r="H18" s="3" t="s">
        <v>167</v>
      </c>
      <c r="I18" s="3"/>
      <c r="J18" s="3" t="s">
        <v>234</v>
      </c>
      <c r="K18" s="112"/>
      <c r="L18" s="3">
        <v>0</v>
      </c>
      <c r="M18" s="3"/>
      <c r="N18" s="3">
        <v>0</v>
      </c>
      <c r="O18" s="3"/>
      <c r="P18" s="3">
        <v>0</v>
      </c>
      <c r="Q18" s="3"/>
      <c r="R18" s="3">
        <v>0</v>
      </c>
      <c r="S18" s="3"/>
      <c r="T18" s="3">
        <v>0</v>
      </c>
      <c r="U18" s="3"/>
      <c r="V18" s="3">
        <v>10000</v>
      </c>
      <c r="W18" s="3"/>
      <c r="X18" s="3">
        <v>9711759937</v>
      </c>
      <c r="Y18" s="3"/>
      <c r="Z18" s="3">
        <v>0</v>
      </c>
      <c r="AA18" s="3"/>
      <c r="AB18" s="3">
        <v>0</v>
      </c>
      <c r="AC18" s="3"/>
      <c r="AD18" s="3">
        <v>10000</v>
      </c>
      <c r="AE18" s="3"/>
      <c r="AF18" s="3">
        <v>916667</v>
      </c>
      <c r="AG18" s="3"/>
      <c r="AH18" s="3">
        <v>9711759937</v>
      </c>
      <c r="AI18" s="3"/>
      <c r="AJ18" s="3">
        <v>9165008541</v>
      </c>
      <c r="AK18" s="2"/>
      <c r="AL18" s="67">
        <f>AJ18/'سرمایه گذاری ها'!$O$17</f>
        <v>3.3255106608220709E-2</v>
      </c>
    </row>
    <row r="19" spans="2:38" ht="21.75" x14ac:dyDescent="0.6">
      <c r="B19" s="3" t="s">
        <v>184</v>
      </c>
      <c r="C19" s="112"/>
      <c r="D19" s="3" t="s">
        <v>95</v>
      </c>
      <c r="E19" s="3"/>
      <c r="F19" s="3" t="s">
        <v>95</v>
      </c>
      <c r="G19" s="112"/>
      <c r="H19" s="3" t="s">
        <v>185</v>
      </c>
      <c r="I19" s="3"/>
      <c r="J19" s="3" t="s">
        <v>186</v>
      </c>
      <c r="K19" s="112"/>
      <c r="L19" s="3">
        <v>0</v>
      </c>
      <c r="M19" s="3"/>
      <c r="N19" s="3">
        <v>0</v>
      </c>
      <c r="O19" s="3"/>
      <c r="P19" s="3">
        <v>9000</v>
      </c>
      <c r="Q19" s="3"/>
      <c r="R19" s="3">
        <v>7647566867</v>
      </c>
      <c r="S19" s="3"/>
      <c r="T19" s="3">
        <v>7619215766</v>
      </c>
      <c r="U19" s="3"/>
      <c r="V19" s="3">
        <v>3300</v>
      </c>
      <c r="W19" s="3"/>
      <c r="X19" s="3">
        <v>3021697581</v>
      </c>
      <c r="Y19" s="3"/>
      <c r="Z19" s="3">
        <v>2000</v>
      </c>
      <c r="AA19" s="3"/>
      <c r="AB19" s="3">
        <v>1807172392</v>
      </c>
      <c r="AC19" s="3"/>
      <c r="AD19" s="3">
        <v>10300</v>
      </c>
      <c r="AE19" s="3"/>
      <c r="AF19" s="3">
        <v>872956</v>
      </c>
      <c r="AG19" s="3"/>
      <c r="AH19" s="3">
        <v>8969805144</v>
      </c>
      <c r="AI19" s="3"/>
      <c r="AJ19" s="3">
        <v>8989817100</v>
      </c>
      <c r="AK19" s="2"/>
      <c r="AL19" s="67">
        <f>AJ19/'سرمایه گذاری ها'!$O$17</f>
        <v>3.2619426889948767E-2</v>
      </c>
    </row>
    <row r="20" spans="2:38" ht="21.75" x14ac:dyDescent="0.6">
      <c r="B20" s="3" t="s">
        <v>235</v>
      </c>
      <c r="C20" s="112"/>
      <c r="D20" s="3" t="s">
        <v>95</v>
      </c>
      <c r="E20" s="3"/>
      <c r="F20" s="3" t="s">
        <v>95</v>
      </c>
      <c r="G20" s="112"/>
      <c r="H20" s="3" t="s">
        <v>236</v>
      </c>
      <c r="I20" s="3"/>
      <c r="J20" s="3" t="s">
        <v>237</v>
      </c>
      <c r="K20" s="112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10500</v>
      </c>
      <c r="W20" s="3"/>
      <c r="X20" s="3">
        <v>6038516279</v>
      </c>
      <c r="Y20" s="3"/>
      <c r="Z20" s="3">
        <v>0</v>
      </c>
      <c r="AA20" s="3"/>
      <c r="AB20" s="3">
        <v>0</v>
      </c>
      <c r="AC20" s="3"/>
      <c r="AD20" s="3">
        <v>10500</v>
      </c>
      <c r="AE20" s="3"/>
      <c r="AF20" s="3">
        <v>572500</v>
      </c>
      <c r="AG20" s="3"/>
      <c r="AH20" s="3">
        <v>6038516279</v>
      </c>
      <c r="AI20" s="3"/>
      <c r="AJ20" s="3">
        <v>6010160460</v>
      </c>
      <c r="AK20" s="2"/>
      <c r="AL20" s="67">
        <f>AJ20/'سرمایه گذاری ها'!$O$17</f>
        <v>2.1807784022861917E-2</v>
      </c>
    </row>
    <row r="21" spans="2:38" ht="21.75" x14ac:dyDescent="0.6">
      <c r="B21" s="3" t="s">
        <v>238</v>
      </c>
      <c r="C21" s="112"/>
      <c r="D21" s="3" t="s">
        <v>95</v>
      </c>
      <c r="E21" s="3"/>
      <c r="F21" s="3" t="s">
        <v>95</v>
      </c>
      <c r="G21" s="112"/>
      <c r="H21" s="3" t="s">
        <v>239</v>
      </c>
      <c r="I21" s="3"/>
      <c r="J21" s="3" t="s">
        <v>240</v>
      </c>
      <c r="K21" s="112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5200</v>
      </c>
      <c r="W21" s="3"/>
      <c r="X21" s="3">
        <v>4807751246</v>
      </c>
      <c r="Y21" s="3"/>
      <c r="Z21" s="3">
        <v>0</v>
      </c>
      <c r="AA21" s="3"/>
      <c r="AB21" s="3">
        <v>0</v>
      </c>
      <c r="AC21" s="3"/>
      <c r="AD21" s="3">
        <v>5200</v>
      </c>
      <c r="AE21" s="3"/>
      <c r="AF21" s="3">
        <v>923940</v>
      </c>
      <c r="AG21" s="3"/>
      <c r="AH21" s="3">
        <v>4807751246</v>
      </c>
      <c r="AI21" s="3"/>
      <c r="AJ21" s="3">
        <v>4803617186</v>
      </c>
      <c r="AK21" s="2"/>
      <c r="AL21" s="67">
        <f>AJ21/'سرمایه گذاری ها'!$O$17</f>
        <v>1.7429858456856528E-2</v>
      </c>
    </row>
    <row r="22" spans="2:38" ht="21.75" x14ac:dyDescent="0.6">
      <c r="B22" s="3" t="s">
        <v>187</v>
      </c>
      <c r="C22" s="112"/>
      <c r="D22" s="3" t="s">
        <v>95</v>
      </c>
      <c r="E22" s="3"/>
      <c r="F22" s="3" t="s">
        <v>95</v>
      </c>
      <c r="G22" s="112"/>
      <c r="H22" s="3" t="s">
        <v>167</v>
      </c>
      <c r="I22" s="3"/>
      <c r="J22" s="3" t="s">
        <v>188</v>
      </c>
      <c r="K22" s="112"/>
      <c r="L22" s="3">
        <v>0</v>
      </c>
      <c r="M22" s="3"/>
      <c r="N22" s="3">
        <v>0</v>
      </c>
      <c r="O22" s="3"/>
      <c r="P22" s="3">
        <v>5000</v>
      </c>
      <c r="Q22" s="3"/>
      <c r="R22" s="3">
        <v>4390795680</v>
      </c>
      <c r="S22" s="3"/>
      <c r="T22" s="3">
        <v>4393643507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906096</v>
      </c>
      <c r="AG22" s="3"/>
      <c r="AH22" s="3">
        <v>4390795680</v>
      </c>
      <c r="AI22" s="3"/>
      <c r="AJ22" s="3">
        <v>4529658850</v>
      </c>
      <c r="AK22" s="2"/>
      <c r="AL22" s="67">
        <f>AJ22/'سرمایه گذاری ها'!$O$17</f>
        <v>1.6435804427432057E-2</v>
      </c>
    </row>
    <row r="23" spans="2:38" ht="21.75" x14ac:dyDescent="0.6">
      <c r="B23" s="3" t="s">
        <v>241</v>
      </c>
      <c r="C23" s="112"/>
      <c r="D23" s="3" t="s">
        <v>95</v>
      </c>
      <c r="E23" s="3"/>
      <c r="F23" s="3" t="s">
        <v>95</v>
      </c>
      <c r="G23" s="112"/>
      <c r="H23" s="3" t="s">
        <v>242</v>
      </c>
      <c r="I23" s="3"/>
      <c r="J23" s="3" t="s">
        <v>243</v>
      </c>
      <c r="K23" s="112"/>
      <c r="L23" s="3">
        <v>0</v>
      </c>
      <c r="M23" s="3"/>
      <c r="N23" s="3">
        <v>0</v>
      </c>
      <c r="O23" s="3"/>
      <c r="P23" s="3">
        <v>0</v>
      </c>
      <c r="Q23" s="3"/>
      <c r="R23" s="3">
        <v>0</v>
      </c>
      <c r="S23" s="3"/>
      <c r="T23" s="3">
        <v>0</v>
      </c>
      <c r="U23" s="3"/>
      <c r="V23" s="3">
        <v>5000</v>
      </c>
      <c r="W23" s="3"/>
      <c r="X23" s="3">
        <v>3680667000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735700</v>
      </c>
      <c r="AG23" s="3"/>
      <c r="AH23" s="3">
        <v>3680667000</v>
      </c>
      <c r="AI23" s="3"/>
      <c r="AJ23" s="3">
        <v>3677833271</v>
      </c>
      <c r="AK23" s="2"/>
      <c r="AL23" s="67">
        <f>AJ23/'سرمایه گذاری ها'!$O$17</f>
        <v>1.3344967106928753E-2</v>
      </c>
    </row>
    <row r="24" spans="2:38" ht="21.75" x14ac:dyDescent="0.6">
      <c r="B24" s="3" t="s">
        <v>244</v>
      </c>
      <c r="C24" s="112"/>
      <c r="D24" s="3" t="s">
        <v>95</v>
      </c>
      <c r="E24" s="3"/>
      <c r="F24" s="3" t="s">
        <v>95</v>
      </c>
      <c r="G24" s="112"/>
      <c r="H24" s="3" t="s">
        <v>236</v>
      </c>
      <c r="I24" s="3"/>
      <c r="J24" s="3" t="s">
        <v>245</v>
      </c>
      <c r="K24" s="112"/>
      <c r="L24" s="3">
        <v>0</v>
      </c>
      <c r="M24" s="3"/>
      <c r="N24" s="3">
        <v>0</v>
      </c>
      <c r="O24" s="3"/>
      <c r="P24" s="3">
        <v>0</v>
      </c>
      <c r="Q24" s="3"/>
      <c r="R24" s="3">
        <v>0</v>
      </c>
      <c r="S24" s="3"/>
      <c r="T24" s="3">
        <v>0</v>
      </c>
      <c r="U24" s="3"/>
      <c r="V24" s="3">
        <v>6400</v>
      </c>
      <c r="W24" s="3"/>
      <c r="X24" s="3">
        <v>3598732151</v>
      </c>
      <c r="Y24" s="3"/>
      <c r="Z24" s="3">
        <v>0</v>
      </c>
      <c r="AA24" s="3"/>
      <c r="AB24" s="3">
        <v>0</v>
      </c>
      <c r="AC24" s="3"/>
      <c r="AD24" s="3">
        <v>6400</v>
      </c>
      <c r="AE24" s="3"/>
      <c r="AF24" s="3">
        <v>561880</v>
      </c>
      <c r="AG24" s="3"/>
      <c r="AH24" s="3">
        <v>3598732151</v>
      </c>
      <c r="AI24" s="3"/>
      <c r="AJ24" s="3">
        <v>3595380219</v>
      </c>
      <c r="AK24" s="2"/>
      <c r="AL24" s="67">
        <f>AJ24/'سرمایه گذاری ها'!$O$17</f>
        <v>1.3045787349248572E-2</v>
      </c>
    </row>
    <row r="25" spans="2:38" ht="21.75" x14ac:dyDescent="0.6">
      <c r="B25" s="3" t="s">
        <v>99</v>
      </c>
      <c r="C25" s="112"/>
      <c r="D25" s="3" t="s">
        <v>95</v>
      </c>
      <c r="E25" s="3"/>
      <c r="F25" s="3" t="s">
        <v>95</v>
      </c>
      <c r="G25" s="112"/>
      <c r="H25" s="3" t="s">
        <v>189</v>
      </c>
      <c r="I25" s="3"/>
      <c r="J25" s="3" t="s">
        <v>190</v>
      </c>
      <c r="K25" s="112"/>
      <c r="L25" s="3">
        <v>0</v>
      </c>
      <c r="M25" s="3"/>
      <c r="N25" s="3">
        <v>0</v>
      </c>
      <c r="O25" s="3"/>
      <c r="P25" s="3">
        <v>5000</v>
      </c>
      <c r="Q25" s="3"/>
      <c r="R25" s="3">
        <v>3244571969</v>
      </c>
      <c r="S25" s="3"/>
      <c r="T25" s="3">
        <v>3275916132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5000</v>
      </c>
      <c r="AE25" s="3"/>
      <c r="AF25" s="3">
        <v>675694</v>
      </c>
      <c r="AG25" s="3"/>
      <c r="AH25" s="3">
        <v>3244571969</v>
      </c>
      <c r="AI25" s="3"/>
      <c r="AJ25" s="3">
        <v>3377857652</v>
      </c>
      <c r="AK25" s="2"/>
      <c r="AL25" s="67">
        <f>AJ25/'سرمایه گذاری ها'!$O$17</f>
        <v>1.2256509726328916E-2</v>
      </c>
    </row>
    <row r="26" spans="2:38" ht="21.75" x14ac:dyDescent="0.6">
      <c r="B26" s="3" t="s">
        <v>98</v>
      </c>
      <c r="C26" s="112"/>
      <c r="D26" s="3" t="s">
        <v>95</v>
      </c>
      <c r="E26" s="3"/>
      <c r="F26" s="3" t="s">
        <v>95</v>
      </c>
      <c r="G26" s="112"/>
      <c r="H26" s="3" t="s">
        <v>60</v>
      </c>
      <c r="I26" s="3"/>
      <c r="J26" s="3" t="s">
        <v>191</v>
      </c>
      <c r="K26" s="112"/>
      <c r="L26" s="3">
        <v>0</v>
      </c>
      <c r="M26" s="3"/>
      <c r="N26" s="3">
        <v>0</v>
      </c>
      <c r="O26" s="3"/>
      <c r="P26" s="3">
        <v>0</v>
      </c>
      <c r="Q26" s="3"/>
      <c r="R26" s="3">
        <v>0</v>
      </c>
      <c r="S26" s="3"/>
      <c r="T26" s="3">
        <v>0</v>
      </c>
      <c r="U26" s="3"/>
      <c r="V26" s="3">
        <v>4500</v>
      </c>
      <c r="W26" s="3"/>
      <c r="X26" s="3">
        <v>3348595816</v>
      </c>
      <c r="Y26" s="3"/>
      <c r="Z26" s="3">
        <v>0</v>
      </c>
      <c r="AA26" s="3"/>
      <c r="AB26" s="3">
        <v>0</v>
      </c>
      <c r="AC26" s="3"/>
      <c r="AD26" s="3">
        <v>4500</v>
      </c>
      <c r="AE26" s="3"/>
      <c r="AF26" s="3">
        <v>741370</v>
      </c>
      <c r="AG26" s="3"/>
      <c r="AH26" s="3">
        <v>3348595816</v>
      </c>
      <c r="AI26" s="3"/>
      <c r="AJ26" s="3">
        <v>3335560320</v>
      </c>
      <c r="AK26" s="2"/>
      <c r="AL26" s="67">
        <f>AJ26/'سرمایه گذاری ها'!$O$17</f>
        <v>1.2103034442742347E-2</v>
      </c>
    </row>
    <row r="27" spans="2:38" ht="21.75" x14ac:dyDescent="0.6">
      <c r="B27" s="3" t="s">
        <v>143</v>
      </c>
      <c r="C27" s="112"/>
      <c r="D27" s="3" t="s">
        <v>95</v>
      </c>
      <c r="E27" s="3"/>
      <c r="F27" s="3" t="s">
        <v>95</v>
      </c>
      <c r="G27" s="112"/>
      <c r="H27" s="3" t="s">
        <v>144</v>
      </c>
      <c r="I27" s="3"/>
      <c r="J27" s="3" t="s">
        <v>145</v>
      </c>
      <c r="K27" s="112"/>
      <c r="L27" s="3">
        <v>18</v>
      </c>
      <c r="M27" s="3"/>
      <c r="N27" s="3">
        <v>18</v>
      </c>
      <c r="O27" s="3"/>
      <c r="P27" s="3">
        <v>2330</v>
      </c>
      <c r="Q27" s="3"/>
      <c r="R27" s="3">
        <v>2179249000</v>
      </c>
      <c r="S27" s="3"/>
      <c r="T27" s="3">
        <v>2066298135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2330</v>
      </c>
      <c r="AE27" s="3"/>
      <c r="AF27" s="3">
        <v>914325</v>
      </c>
      <c r="AG27" s="3"/>
      <c r="AH27" s="3">
        <v>2179249000</v>
      </c>
      <c r="AI27" s="3"/>
      <c r="AJ27" s="3">
        <v>2129991119</v>
      </c>
      <c r="AK27" s="2"/>
      <c r="AL27" s="67">
        <f>AJ27/'سرمایه گذاری ها'!$O$17</f>
        <v>7.7286432871321344E-3</v>
      </c>
    </row>
    <row r="28" spans="2:38" ht="21.75" x14ac:dyDescent="0.6">
      <c r="B28" s="3" t="s">
        <v>124</v>
      </c>
      <c r="C28" s="112"/>
      <c r="D28" s="3" t="s">
        <v>95</v>
      </c>
      <c r="E28" s="3"/>
      <c r="F28" s="3" t="s">
        <v>95</v>
      </c>
      <c r="G28" s="112"/>
      <c r="H28" s="3" t="s">
        <v>60</v>
      </c>
      <c r="I28" s="3"/>
      <c r="J28" s="3" t="s">
        <v>201</v>
      </c>
      <c r="K28" s="112"/>
      <c r="L28" s="3">
        <v>0</v>
      </c>
      <c r="M28" s="3"/>
      <c r="N28" s="3">
        <v>0</v>
      </c>
      <c r="O28" s="3"/>
      <c r="P28" s="3">
        <v>0</v>
      </c>
      <c r="Q28" s="3"/>
      <c r="R28" s="3">
        <v>0</v>
      </c>
      <c r="S28" s="3"/>
      <c r="T28" s="3">
        <v>0</v>
      </c>
      <c r="U28" s="3"/>
      <c r="V28" s="3">
        <v>1200</v>
      </c>
      <c r="W28" s="3"/>
      <c r="X28" s="3">
        <v>908801684</v>
      </c>
      <c r="Y28" s="3"/>
      <c r="Z28" s="3">
        <v>0</v>
      </c>
      <c r="AA28" s="3"/>
      <c r="AB28" s="3">
        <v>0</v>
      </c>
      <c r="AC28" s="3"/>
      <c r="AD28" s="3">
        <v>1200</v>
      </c>
      <c r="AE28" s="3"/>
      <c r="AF28" s="3">
        <v>756350</v>
      </c>
      <c r="AG28" s="3"/>
      <c r="AH28" s="3">
        <v>908801684</v>
      </c>
      <c r="AI28" s="3"/>
      <c r="AJ28" s="3">
        <v>907455493</v>
      </c>
      <c r="AK28" s="2"/>
      <c r="AL28" s="67">
        <f>AJ28/'سرمایه گذاری ها'!$O$17</f>
        <v>3.2926896932970878E-3</v>
      </c>
    </row>
    <row r="29" spans="2:38" ht="21.75" x14ac:dyDescent="0.6">
      <c r="B29" s="3" t="s">
        <v>146</v>
      </c>
      <c r="C29" s="112"/>
      <c r="D29" s="3" t="s">
        <v>95</v>
      </c>
      <c r="E29" s="3"/>
      <c r="F29" s="3" t="s">
        <v>95</v>
      </c>
      <c r="G29" s="112"/>
      <c r="H29" s="3" t="s">
        <v>144</v>
      </c>
      <c r="I29" s="3"/>
      <c r="J29" s="3" t="s">
        <v>147</v>
      </c>
      <c r="K29" s="112"/>
      <c r="L29" s="3">
        <v>18</v>
      </c>
      <c r="M29" s="3"/>
      <c r="N29" s="3">
        <v>18</v>
      </c>
      <c r="O29" s="3"/>
      <c r="P29" s="3">
        <v>5</v>
      </c>
      <c r="Q29" s="3"/>
      <c r="R29" s="3">
        <v>4862100</v>
      </c>
      <c r="S29" s="3"/>
      <c r="T29" s="3">
        <v>4759637</v>
      </c>
      <c r="U29" s="3"/>
      <c r="V29" s="3">
        <v>0</v>
      </c>
      <c r="W29" s="3"/>
      <c r="X29" s="3">
        <v>0</v>
      </c>
      <c r="Y29" s="3"/>
      <c r="Z29" s="3">
        <v>0</v>
      </c>
      <c r="AA29" s="3"/>
      <c r="AB29" s="3">
        <v>0</v>
      </c>
      <c r="AC29" s="3"/>
      <c r="AD29" s="3">
        <v>5</v>
      </c>
      <c r="AE29" s="3"/>
      <c r="AF29" s="3">
        <v>952100</v>
      </c>
      <c r="AG29" s="3"/>
      <c r="AH29" s="3">
        <v>4862100</v>
      </c>
      <c r="AI29" s="3"/>
      <c r="AJ29" s="3">
        <v>4759637</v>
      </c>
      <c r="AK29" s="2"/>
      <c r="AL29" s="67">
        <f>AJ29/'سرمایه گذاری ها'!$O$17</f>
        <v>1.7270276960828836E-5</v>
      </c>
    </row>
    <row r="30" spans="2:38" ht="21.75" x14ac:dyDescent="0.6">
      <c r="B30" s="3" t="s">
        <v>139</v>
      </c>
      <c r="C30" s="112"/>
      <c r="D30" s="3" t="s">
        <v>95</v>
      </c>
      <c r="E30" s="3"/>
      <c r="F30" s="3" t="s">
        <v>95</v>
      </c>
      <c r="G30" s="112"/>
      <c r="H30" s="3" t="s">
        <v>202</v>
      </c>
      <c r="I30" s="3"/>
      <c r="J30" s="3" t="s">
        <v>203</v>
      </c>
      <c r="K30" s="112"/>
      <c r="L30" s="3">
        <v>0</v>
      </c>
      <c r="M30" s="3"/>
      <c r="N30" s="3">
        <v>0</v>
      </c>
      <c r="O30" s="3"/>
      <c r="P30" s="3">
        <v>100</v>
      </c>
      <c r="Q30" s="3"/>
      <c r="R30" s="3">
        <v>65060788</v>
      </c>
      <c r="S30" s="3"/>
      <c r="T30" s="3">
        <v>67960679</v>
      </c>
      <c r="U30" s="3"/>
      <c r="V30" s="3">
        <v>0</v>
      </c>
      <c r="W30" s="3"/>
      <c r="X30" s="3">
        <v>0</v>
      </c>
      <c r="Y30" s="3"/>
      <c r="Z30" s="3">
        <v>100</v>
      </c>
      <c r="AA30" s="3"/>
      <c r="AB30" s="3">
        <v>68323616</v>
      </c>
      <c r="AC30" s="3"/>
      <c r="AD30" s="3">
        <v>0</v>
      </c>
      <c r="AE30" s="3"/>
      <c r="AF30" s="3">
        <v>0</v>
      </c>
      <c r="AG30" s="3"/>
      <c r="AH30" s="3">
        <v>0</v>
      </c>
      <c r="AI30" s="3"/>
      <c r="AJ30" s="3">
        <v>0</v>
      </c>
      <c r="AK30" s="2"/>
      <c r="AL30" s="67">
        <f>AJ30/'سرمایه گذاری ها'!$O$17</f>
        <v>0</v>
      </c>
    </row>
    <row r="31" spans="2:38" ht="21.75" x14ac:dyDescent="0.6">
      <c r="B31" s="3" t="s">
        <v>96</v>
      </c>
      <c r="C31" s="112"/>
      <c r="D31" s="3" t="s">
        <v>95</v>
      </c>
      <c r="E31" s="3"/>
      <c r="F31" s="3" t="s">
        <v>95</v>
      </c>
      <c r="G31" s="112"/>
      <c r="H31" s="3" t="s">
        <v>60</v>
      </c>
      <c r="I31" s="3"/>
      <c r="J31" s="3" t="s">
        <v>97</v>
      </c>
      <c r="K31" s="112"/>
      <c r="L31" s="3">
        <v>0</v>
      </c>
      <c r="M31" s="3"/>
      <c r="N31" s="3">
        <v>0</v>
      </c>
      <c r="O31" s="3"/>
      <c r="P31" s="3">
        <v>9900</v>
      </c>
      <c r="Q31" s="3"/>
      <c r="R31" s="3">
        <v>6517095001</v>
      </c>
      <c r="S31" s="3"/>
      <c r="T31" s="3">
        <v>6592759245</v>
      </c>
      <c r="U31" s="3"/>
      <c r="V31" s="3">
        <v>0</v>
      </c>
      <c r="W31" s="3"/>
      <c r="X31" s="3">
        <v>0</v>
      </c>
      <c r="Y31" s="3"/>
      <c r="Z31" s="3">
        <v>9900</v>
      </c>
      <c r="AA31" s="3"/>
      <c r="AB31" s="3">
        <v>7092262297</v>
      </c>
      <c r="AC31" s="3"/>
      <c r="AD31" s="3">
        <v>0</v>
      </c>
      <c r="AE31" s="3"/>
      <c r="AF31" s="3">
        <v>0</v>
      </c>
      <c r="AG31" s="3"/>
      <c r="AH31" s="3">
        <v>0</v>
      </c>
      <c r="AI31" s="3"/>
      <c r="AJ31" s="3">
        <v>0</v>
      </c>
      <c r="AK31" s="2"/>
      <c r="AL31" s="67">
        <f>AJ31/'سرمایه گذاری ها'!$O$17</f>
        <v>0</v>
      </c>
    </row>
    <row r="32" spans="2:38" ht="21.75" x14ac:dyDescent="0.6">
      <c r="B32" s="3" t="s">
        <v>208</v>
      </c>
      <c r="C32" s="112"/>
      <c r="D32" s="3" t="s">
        <v>95</v>
      </c>
      <c r="E32" s="3"/>
      <c r="F32" s="3" t="s">
        <v>95</v>
      </c>
      <c r="G32" s="112"/>
      <c r="H32" s="3" t="s">
        <v>209</v>
      </c>
      <c r="I32" s="3"/>
      <c r="J32" s="3" t="s">
        <v>210</v>
      </c>
      <c r="K32" s="112"/>
      <c r="L32" s="3">
        <v>0</v>
      </c>
      <c r="M32" s="3"/>
      <c r="N32" s="3">
        <v>0</v>
      </c>
      <c r="O32" s="3"/>
      <c r="P32" s="3">
        <v>8000</v>
      </c>
      <c r="Q32" s="3"/>
      <c r="R32" s="3">
        <v>6977264400</v>
      </c>
      <c r="S32" s="3"/>
      <c r="T32" s="3">
        <v>6653993745</v>
      </c>
      <c r="U32" s="3"/>
      <c r="V32" s="3">
        <v>0</v>
      </c>
      <c r="W32" s="3"/>
      <c r="X32" s="3">
        <v>0</v>
      </c>
      <c r="Y32" s="3"/>
      <c r="Z32" s="3">
        <v>8000</v>
      </c>
      <c r="AA32" s="3"/>
      <c r="AB32" s="3">
        <v>7101912545</v>
      </c>
      <c r="AC32" s="3"/>
      <c r="AD32" s="3">
        <v>0</v>
      </c>
      <c r="AE32" s="3"/>
      <c r="AF32" s="3">
        <v>0</v>
      </c>
      <c r="AG32" s="3"/>
      <c r="AH32" s="3">
        <v>0</v>
      </c>
      <c r="AI32" s="3"/>
      <c r="AJ32" s="3">
        <v>0</v>
      </c>
      <c r="AK32" s="2"/>
      <c r="AL32" s="67">
        <f>AJ32/'سرمایه گذاری ها'!$O$17</f>
        <v>0</v>
      </c>
    </row>
    <row r="33" spans="2:38" ht="21.75" x14ac:dyDescent="0.6">
      <c r="B33" s="3" t="s">
        <v>151</v>
      </c>
      <c r="C33" s="112"/>
      <c r="D33" s="3" t="s">
        <v>95</v>
      </c>
      <c r="E33" s="3"/>
      <c r="F33" s="3" t="s">
        <v>95</v>
      </c>
      <c r="G33" s="112"/>
      <c r="H33" s="3" t="s">
        <v>60</v>
      </c>
      <c r="I33" s="3"/>
      <c r="J33" s="3" t="s">
        <v>171</v>
      </c>
      <c r="K33" s="112"/>
      <c r="L33" s="3">
        <v>0</v>
      </c>
      <c r="M33" s="3"/>
      <c r="N33" s="3">
        <v>0</v>
      </c>
      <c r="O33" s="3"/>
      <c r="P33" s="3">
        <v>100</v>
      </c>
      <c r="Q33" s="3"/>
      <c r="R33" s="3">
        <v>72003045</v>
      </c>
      <c r="S33" s="3"/>
      <c r="T33" s="3">
        <v>76723091</v>
      </c>
      <c r="U33" s="3"/>
      <c r="V33" s="3">
        <v>0</v>
      </c>
      <c r="W33" s="3"/>
      <c r="X33" s="3">
        <v>0</v>
      </c>
      <c r="Y33" s="3"/>
      <c r="Z33" s="3">
        <v>100</v>
      </c>
      <c r="AA33" s="3"/>
      <c r="AB33" s="3">
        <v>77388972</v>
      </c>
      <c r="AC33" s="3"/>
      <c r="AD33" s="3">
        <v>0</v>
      </c>
      <c r="AE33" s="3"/>
      <c r="AF33" s="3">
        <v>0</v>
      </c>
      <c r="AG33" s="3"/>
      <c r="AH33" s="3">
        <v>0</v>
      </c>
      <c r="AI33" s="3"/>
      <c r="AJ33" s="3">
        <v>0</v>
      </c>
      <c r="AK33" s="2"/>
      <c r="AL33" s="67">
        <f>AJ33/'سرمایه گذاری ها'!$O$17</f>
        <v>0</v>
      </c>
    </row>
    <row r="34" spans="2:38" ht="21.75" x14ac:dyDescent="0.6">
      <c r="B34" s="3" t="s">
        <v>172</v>
      </c>
      <c r="C34" s="112"/>
      <c r="D34" s="3" t="s">
        <v>95</v>
      </c>
      <c r="E34" s="3"/>
      <c r="F34" s="3" t="s">
        <v>95</v>
      </c>
      <c r="G34" s="112"/>
      <c r="H34" s="3" t="s">
        <v>197</v>
      </c>
      <c r="I34" s="3"/>
      <c r="J34" s="3" t="s">
        <v>198</v>
      </c>
      <c r="K34" s="112"/>
      <c r="L34" s="3">
        <v>0</v>
      </c>
      <c r="M34" s="3"/>
      <c r="N34" s="3">
        <v>0</v>
      </c>
      <c r="O34" s="3"/>
      <c r="P34" s="3">
        <v>19800</v>
      </c>
      <c r="Q34" s="3"/>
      <c r="R34" s="3">
        <v>19024915633</v>
      </c>
      <c r="S34" s="3"/>
      <c r="T34" s="3">
        <v>18346621072</v>
      </c>
      <c r="U34" s="3"/>
      <c r="V34" s="3">
        <v>0</v>
      </c>
      <c r="W34" s="3"/>
      <c r="X34" s="3">
        <v>0</v>
      </c>
      <c r="Y34" s="3"/>
      <c r="Z34" s="3">
        <v>19800</v>
      </c>
      <c r="AA34" s="3"/>
      <c r="AB34" s="3">
        <v>19800000000</v>
      </c>
      <c r="AC34" s="3"/>
      <c r="AD34" s="3">
        <v>0</v>
      </c>
      <c r="AE34" s="3"/>
      <c r="AF34" s="3">
        <v>0</v>
      </c>
      <c r="AG34" s="3"/>
      <c r="AH34" s="3">
        <v>0</v>
      </c>
      <c r="AI34" s="3"/>
      <c r="AJ34" s="3">
        <v>0</v>
      </c>
      <c r="AK34" s="2"/>
      <c r="AL34" s="67">
        <f>AJ34/'سرمایه گذاری ها'!$O$17</f>
        <v>0</v>
      </c>
    </row>
    <row r="35" spans="2:38" ht="21.75" x14ac:dyDescent="0.6">
      <c r="B35" s="3" t="s">
        <v>179</v>
      </c>
      <c r="C35" s="112"/>
      <c r="D35" s="3" t="s">
        <v>95</v>
      </c>
      <c r="E35" s="3"/>
      <c r="F35" s="3" t="s">
        <v>95</v>
      </c>
      <c r="G35" s="112"/>
      <c r="H35" s="3" t="s">
        <v>180</v>
      </c>
      <c r="I35" s="3"/>
      <c r="J35" s="3" t="s">
        <v>168</v>
      </c>
      <c r="K35" s="112"/>
      <c r="L35" s="3">
        <v>0</v>
      </c>
      <c r="M35" s="3"/>
      <c r="N35" s="3">
        <v>0</v>
      </c>
      <c r="O35" s="3"/>
      <c r="P35" s="3">
        <v>10000</v>
      </c>
      <c r="Q35" s="3"/>
      <c r="R35" s="3">
        <v>8301504375</v>
      </c>
      <c r="S35" s="3"/>
      <c r="T35" s="3">
        <v>8378581106</v>
      </c>
      <c r="U35" s="3"/>
      <c r="V35" s="3">
        <v>0</v>
      </c>
      <c r="W35" s="3"/>
      <c r="X35" s="3">
        <v>0</v>
      </c>
      <c r="Y35" s="3"/>
      <c r="Z35" s="3">
        <v>10000</v>
      </c>
      <c r="AA35" s="3"/>
      <c r="AB35" s="3">
        <v>9170937467</v>
      </c>
      <c r="AC35" s="3"/>
      <c r="AD35" s="3">
        <v>0</v>
      </c>
      <c r="AE35" s="3"/>
      <c r="AF35" s="3">
        <v>0</v>
      </c>
      <c r="AG35" s="3"/>
      <c r="AH35" s="3">
        <v>0</v>
      </c>
      <c r="AI35" s="3"/>
      <c r="AJ35" s="3">
        <v>0</v>
      </c>
      <c r="AK35" s="2"/>
      <c r="AL35" s="67">
        <f>AJ35/'سرمایه گذاری ها'!$O$17</f>
        <v>0</v>
      </c>
    </row>
    <row r="36" spans="2:38" ht="21.75" x14ac:dyDescent="0.6">
      <c r="B36" s="3" t="s">
        <v>148</v>
      </c>
      <c r="C36" s="112"/>
      <c r="D36" s="3" t="s">
        <v>95</v>
      </c>
      <c r="E36" s="3"/>
      <c r="F36" s="3" t="s">
        <v>95</v>
      </c>
      <c r="G36" s="112"/>
      <c r="H36" s="3" t="s">
        <v>149</v>
      </c>
      <c r="I36" s="3"/>
      <c r="J36" s="3" t="s">
        <v>150</v>
      </c>
      <c r="K36" s="112"/>
      <c r="L36" s="3">
        <v>0</v>
      </c>
      <c r="M36" s="3"/>
      <c r="N36" s="3">
        <v>0</v>
      </c>
      <c r="O36" s="3"/>
      <c r="P36" s="3">
        <v>6800</v>
      </c>
      <c r="Q36" s="3"/>
      <c r="R36" s="3">
        <v>5714735607</v>
      </c>
      <c r="S36" s="3"/>
      <c r="T36" s="3">
        <v>5907054752</v>
      </c>
      <c r="U36" s="3"/>
      <c r="V36" s="3">
        <v>0</v>
      </c>
      <c r="W36" s="3"/>
      <c r="X36" s="3">
        <v>0</v>
      </c>
      <c r="Y36" s="3"/>
      <c r="Z36" s="3">
        <v>6800</v>
      </c>
      <c r="AA36" s="3"/>
      <c r="AB36" s="3">
        <v>6800000000</v>
      </c>
      <c r="AC36" s="3"/>
      <c r="AD36" s="3">
        <v>0</v>
      </c>
      <c r="AE36" s="3"/>
      <c r="AF36" s="3">
        <v>0</v>
      </c>
      <c r="AG36" s="3"/>
      <c r="AH36" s="3">
        <v>0</v>
      </c>
      <c r="AI36" s="3"/>
      <c r="AJ36" s="3">
        <v>0</v>
      </c>
      <c r="AK36" s="2"/>
      <c r="AL36" s="67">
        <f>AJ36/'سرمایه گذاری ها'!$O$17</f>
        <v>0</v>
      </c>
    </row>
    <row r="37" spans="2:38" ht="21.75" x14ac:dyDescent="0.6">
      <c r="B37" s="3" t="s">
        <v>181</v>
      </c>
      <c r="C37" s="112"/>
      <c r="D37" s="3" t="s">
        <v>95</v>
      </c>
      <c r="E37" s="3"/>
      <c r="F37" s="3" t="s">
        <v>95</v>
      </c>
      <c r="G37" s="112"/>
      <c r="H37" s="3" t="s">
        <v>182</v>
      </c>
      <c r="I37" s="3"/>
      <c r="J37" s="3" t="s">
        <v>183</v>
      </c>
      <c r="K37" s="112"/>
      <c r="L37" s="3">
        <v>0</v>
      </c>
      <c r="M37" s="3"/>
      <c r="N37" s="3">
        <v>0</v>
      </c>
      <c r="O37" s="3"/>
      <c r="P37" s="3">
        <v>10000</v>
      </c>
      <c r="Q37" s="3"/>
      <c r="R37" s="3">
        <v>8168980357</v>
      </c>
      <c r="S37" s="3"/>
      <c r="T37" s="3">
        <v>8226418691</v>
      </c>
      <c r="U37" s="3"/>
      <c r="V37" s="3">
        <v>0</v>
      </c>
      <c r="W37" s="3"/>
      <c r="X37" s="3">
        <v>0</v>
      </c>
      <c r="Y37" s="3"/>
      <c r="Z37" s="3">
        <v>10000</v>
      </c>
      <c r="AA37" s="3"/>
      <c r="AB37" s="3">
        <v>8998368750</v>
      </c>
      <c r="AC37" s="3"/>
      <c r="AD37" s="3">
        <v>0</v>
      </c>
      <c r="AE37" s="3"/>
      <c r="AF37" s="3">
        <v>0</v>
      </c>
      <c r="AG37" s="3"/>
      <c r="AH37" s="3">
        <v>0</v>
      </c>
      <c r="AI37" s="3"/>
      <c r="AJ37" s="3">
        <v>0</v>
      </c>
      <c r="AK37" s="2"/>
      <c r="AL37" s="67">
        <f>AJ37/'سرمایه گذاری ها'!$O$17</f>
        <v>0</v>
      </c>
    </row>
    <row r="38" spans="2:38" ht="21.75" x14ac:dyDescent="0.6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2"/>
      <c r="AL38" s="67"/>
    </row>
    <row r="39" spans="2:38" ht="27" thickBot="1" x14ac:dyDescent="0.65">
      <c r="B39" s="140" t="s">
        <v>80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2"/>
      <c r="P39" s="74">
        <f>SUM(P13:P38)</f>
        <v>177499</v>
      </c>
      <c r="Q39" s="28"/>
      <c r="R39" s="74">
        <f>SUM(R13:R38)</f>
        <v>130200643112</v>
      </c>
      <c r="S39" s="28"/>
      <c r="T39" s="74">
        <f>SUM(T13:T38)</f>
        <v>130643704880</v>
      </c>
      <c r="U39" s="28"/>
      <c r="V39" s="74">
        <f>SUM(V13:V38)</f>
        <v>68600</v>
      </c>
      <c r="W39" s="28"/>
      <c r="X39" s="74">
        <f>SUM(X13:X38)</f>
        <v>52421841707</v>
      </c>
      <c r="Y39" s="28"/>
      <c r="Z39" s="74">
        <f>SUM(Z13:Z38)</f>
        <v>75300</v>
      </c>
      <c r="AA39" s="28"/>
      <c r="AB39" s="74">
        <f>SUM(AB13:AB38)</f>
        <v>66948688485</v>
      </c>
      <c r="AC39" s="28"/>
      <c r="AD39" s="74">
        <f>SUM(AD13:AD38)</f>
        <v>170799</v>
      </c>
      <c r="AE39" s="75"/>
      <c r="AF39" s="74"/>
      <c r="AG39" s="28"/>
      <c r="AH39" s="74">
        <f>SUM(AH13:AH38)</f>
        <v>120608490239</v>
      </c>
      <c r="AI39" s="28"/>
      <c r="AJ39" s="74">
        <f>SUM(AJ13:AJ38)</f>
        <v>121687290312</v>
      </c>
      <c r="AK39" s="28"/>
      <c r="AL39" s="88">
        <f>SUM(AL13:AL38)</f>
        <v>0.4415406482261196</v>
      </c>
    </row>
    <row r="40" spans="2:38" ht="21" customHeight="1" thickTop="1" x14ac:dyDescent="0.6"/>
    <row r="46" spans="2:38" ht="33" x14ac:dyDescent="0.8">
      <c r="T46" s="59">
        <v>4</v>
      </c>
    </row>
  </sheetData>
  <sortState xmlns:xlrd2="http://schemas.microsoft.com/office/spreadsheetml/2017/richdata2" ref="B13:AJ37">
    <sortCondition descending="1" ref="AJ13:AJ37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39:N3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A14" sqref="A14:XFD15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212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229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 t="s">
        <v>154</v>
      </c>
      <c r="C13" s="26"/>
      <c r="D13" s="26" t="s">
        <v>155</v>
      </c>
      <c r="E13" s="26"/>
      <c r="F13" s="26">
        <v>18</v>
      </c>
      <c r="G13" s="26"/>
      <c r="H13" s="26">
        <v>0</v>
      </c>
      <c r="I13" s="26"/>
      <c r="J13" s="26" t="s">
        <v>100</v>
      </c>
      <c r="K13" s="26"/>
      <c r="L13" s="68">
        <v>250000</v>
      </c>
      <c r="M13" s="68"/>
      <c r="N13" s="68">
        <v>25000000000</v>
      </c>
      <c r="O13" s="68"/>
      <c r="P13" s="68">
        <v>25000000000</v>
      </c>
      <c r="Q13" s="68"/>
      <c r="R13" s="68">
        <v>0</v>
      </c>
      <c r="S13" s="68"/>
      <c r="T13" s="68">
        <v>0</v>
      </c>
      <c r="U13" s="68"/>
      <c r="V13" s="68">
        <v>250000</v>
      </c>
      <c r="W13" s="68"/>
      <c r="X13" s="68">
        <v>25000000000</v>
      </c>
      <c r="Y13" s="68"/>
      <c r="Z13" s="68">
        <v>0</v>
      </c>
      <c r="AA13" s="68"/>
      <c r="AB13" s="68">
        <v>0</v>
      </c>
      <c r="AC13" s="68"/>
      <c r="AD13" s="68">
        <v>0</v>
      </c>
      <c r="AE13" s="26"/>
      <c r="AF13" s="70">
        <f>AD13/'سرمایه گذاری ها'!$O$17</f>
        <v>0</v>
      </c>
    </row>
    <row r="14" spans="2:32" s="16" customFormat="1" ht="32.25" customHeight="1" x14ac:dyDescent="0.6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26"/>
      <c r="AF14" s="70"/>
    </row>
    <row r="15" spans="2:32" ht="27" thickBot="1" x14ac:dyDescent="0.7">
      <c r="B15" s="142" t="s">
        <v>80</v>
      </c>
      <c r="C15" s="142"/>
      <c r="D15" s="142"/>
      <c r="E15" s="142"/>
      <c r="F15" s="142"/>
      <c r="G15" s="142"/>
      <c r="H15" s="142"/>
      <c r="I15" s="142"/>
      <c r="J15" s="142"/>
      <c r="K15" s="2"/>
      <c r="L15" s="69">
        <f>SUM(L13:L14)</f>
        <v>250000</v>
      </c>
      <c r="M15" s="26"/>
      <c r="N15" s="69">
        <f>SUM(N13:N14)</f>
        <v>25000000000</v>
      </c>
      <c r="O15" s="26"/>
      <c r="P15" s="69">
        <f>SUM(P13:P14)</f>
        <v>25000000000</v>
      </c>
      <c r="Q15" s="26"/>
      <c r="R15" s="69">
        <f>SUM(R13:R13)</f>
        <v>0</v>
      </c>
      <c r="S15" s="26"/>
      <c r="T15" s="69">
        <f>SUM(T13:T13)</f>
        <v>0</v>
      </c>
      <c r="U15" s="26"/>
      <c r="V15" s="69">
        <f>SUM(V13:V14)</f>
        <v>250000</v>
      </c>
      <c r="W15" s="26"/>
      <c r="X15" s="69">
        <f>SUM(X13:X14)</f>
        <v>25000000000</v>
      </c>
      <c r="Y15" s="26"/>
      <c r="Z15" s="69">
        <f>SUM(Z13:Z14)</f>
        <v>0</v>
      </c>
      <c r="AA15" s="26"/>
      <c r="AB15" s="69">
        <f>SUM(AB13:AB14)</f>
        <v>0</v>
      </c>
      <c r="AC15" s="26"/>
      <c r="AD15" s="69">
        <f>SUM(AD13:AD14)</f>
        <v>0</v>
      </c>
      <c r="AE15" s="26"/>
      <c r="AF15" s="90">
        <f>SUM(AF13:AF14)</f>
        <v>0</v>
      </c>
    </row>
    <row r="16" spans="2:32" ht="21.75" thickTop="1" x14ac:dyDescent="0.6"/>
    <row r="21" spans="16:16" ht="33" x14ac:dyDescent="0.8">
      <c r="P21" s="59">
        <v>5</v>
      </c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zoomScale="60" zoomScaleNormal="100" workbookViewId="0">
      <selection activeCell="T29" sqref="T2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212</v>
      </c>
      <c r="N8" s="126" t="s">
        <v>3</v>
      </c>
      <c r="O8" s="126" t="s">
        <v>3</v>
      </c>
      <c r="P8" s="126" t="s">
        <v>3</v>
      </c>
      <c r="R8" s="126" t="s">
        <v>229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204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213</v>
      </c>
      <c r="C10" s="5"/>
      <c r="D10" s="30" t="s">
        <v>214</v>
      </c>
      <c r="E10" s="5"/>
      <c r="F10" s="5" t="s">
        <v>102</v>
      </c>
      <c r="G10" s="5"/>
      <c r="H10" s="5" t="s">
        <v>215</v>
      </c>
      <c r="I10" s="5"/>
      <c r="J10" s="31">
        <v>22</v>
      </c>
      <c r="K10" s="5"/>
      <c r="L10" s="31">
        <v>27000000000</v>
      </c>
      <c r="M10" s="5"/>
      <c r="N10" s="31">
        <v>0</v>
      </c>
      <c r="O10" s="5"/>
      <c r="P10" s="31">
        <v>0</v>
      </c>
      <c r="Q10" s="5"/>
      <c r="R10" s="31">
        <v>27000000000</v>
      </c>
      <c r="S10" s="5"/>
      <c r="T10" s="34">
        <f>R10/'سرمایه گذاری ها'!$O$17</f>
        <v>9.796912620487204E-2</v>
      </c>
    </row>
    <row r="11" spans="2:28" s="4" customFormat="1" ht="21.75" customHeight="1" x14ac:dyDescent="0.55000000000000004">
      <c r="B11" s="5" t="s">
        <v>216</v>
      </c>
      <c r="C11" s="5"/>
      <c r="D11" s="30" t="s">
        <v>217</v>
      </c>
      <c r="E11" s="5"/>
      <c r="F11" s="5" t="s">
        <v>102</v>
      </c>
      <c r="G11" s="5"/>
      <c r="H11" s="5" t="s">
        <v>200</v>
      </c>
      <c r="I11" s="5"/>
      <c r="J11" s="31">
        <v>22</v>
      </c>
      <c r="K11" s="5"/>
      <c r="L11" s="31">
        <v>20000000000</v>
      </c>
      <c r="M11" s="5"/>
      <c r="N11" s="31">
        <v>0</v>
      </c>
      <c r="O11" s="5"/>
      <c r="P11" s="31">
        <v>0</v>
      </c>
      <c r="Q11" s="5"/>
      <c r="R11" s="31">
        <v>20000000000</v>
      </c>
      <c r="S11" s="5"/>
      <c r="T11" s="34">
        <f>R11/'سرمایه گذاری ها'!$O$17</f>
        <v>7.2569723114720028E-2</v>
      </c>
    </row>
    <row r="12" spans="2:28" s="4" customFormat="1" ht="21.75" customHeight="1" x14ac:dyDescent="0.55000000000000004">
      <c r="B12" s="5" t="s">
        <v>213</v>
      </c>
      <c r="C12" s="5"/>
      <c r="D12" s="30" t="s">
        <v>218</v>
      </c>
      <c r="E12" s="5"/>
      <c r="F12" s="5" t="s">
        <v>102</v>
      </c>
      <c r="G12" s="5"/>
      <c r="H12" s="5" t="s">
        <v>219</v>
      </c>
      <c r="I12" s="5"/>
      <c r="J12" s="31">
        <v>22</v>
      </c>
      <c r="K12" s="5"/>
      <c r="L12" s="31">
        <v>15000000000</v>
      </c>
      <c r="M12" s="5"/>
      <c r="N12" s="31">
        <v>0</v>
      </c>
      <c r="O12" s="5"/>
      <c r="P12" s="31">
        <v>0</v>
      </c>
      <c r="Q12" s="5"/>
      <c r="R12" s="31">
        <v>15000000000</v>
      </c>
      <c r="S12" s="5"/>
      <c r="T12" s="34">
        <f>R12/'سرمایه گذاری ها'!$O$17</f>
        <v>5.4427292336040024E-2</v>
      </c>
    </row>
    <row r="13" spans="2:28" s="4" customFormat="1" ht="21.75" customHeight="1" x14ac:dyDescent="0.55000000000000004">
      <c r="B13" s="5" t="s">
        <v>216</v>
      </c>
      <c r="C13" s="5"/>
      <c r="D13" s="30" t="s">
        <v>220</v>
      </c>
      <c r="E13" s="5"/>
      <c r="F13" s="5" t="s">
        <v>102</v>
      </c>
      <c r="G13" s="5"/>
      <c r="H13" s="5" t="s">
        <v>221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5.4427292336040024E-2</v>
      </c>
    </row>
    <row r="14" spans="2:28" s="4" customFormat="1" ht="21.75" customHeight="1" x14ac:dyDescent="0.55000000000000004">
      <c r="B14" s="5" t="s">
        <v>156</v>
      </c>
      <c r="C14" s="5"/>
      <c r="D14" s="30" t="s">
        <v>157</v>
      </c>
      <c r="E14" s="5"/>
      <c r="F14" s="5" t="s">
        <v>43</v>
      </c>
      <c r="G14" s="5"/>
      <c r="H14" s="5" t="s">
        <v>158</v>
      </c>
      <c r="I14" s="5"/>
      <c r="J14" s="31">
        <v>0</v>
      </c>
      <c r="K14" s="5"/>
      <c r="L14" s="31">
        <v>1211507587</v>
      </c>
      <c r="M14" s="5"/>
      <c r="N14" s="31">
        <v>91769789469</v>
      </c>
      <c r="O14" s="5"/>
      <c r="P14" s="31">
        <v>82807844712</v>
      </c>
      <c r="Q14" s="5"/>
      <c r="R14" s="31">
        <v>10173452344</v>
      </c>
      <c r="S14" s="5"/>
      <c r="T14" s="34">
        <f>R14/'سرمایه گذاری ها'!$O$17</f>
        <v>3.6914230986243975E-2</v>
      </c>
    </row>
    <row r="15" spans="2:28" s="4" customFormat="1" ht="21.75" customHeight="1" x14ac:dyDescent="0.55000000000000004">
      <c r="B15" s="5" t="s">
        <v>213</v>
      </c>
      <c r="C15" s="5"/>
      <c r="D15" s="30" t="s">
        <v>222</v>
      </c>
      <c r="E15" s="5"/>
      <c r="F15" s="5" t="s">
        <v>102</v>
      </c>
      <c r="G15" s="5"/>
      <c r="H15" s="5" t="s">
        <v>223</v>
      </c>
      <c r="I15" s="5"/>
      <c r="J15" s="31">
        <v>22</v>
      </c>
      <c r="K15" s="5"/>
      <c r="L15" s="31">
        <v>10000000000</v>
      </c>
      <c r="M15" s="5"/>
      <c r="N15" s="31">
        <v>0</v>
      </c>
      <c r="O15" s="5"/>
      <c r="P15" s="31">
        <v>0</v>
      </c>
      <c r="Q15" s="5"/>
      <c r="R15" s="31">
        <v>10000000000</v>
      </c>
      <c r="S15" s="5"/>
      <c r="T15" s="34">
        <f>R15/'سرمایه گذاری ها'!$O$17</f>
        <v>3.6284861557360014E-2</v>
      </c>
    </row>
    <row r="16" spans="2:28" s="4" customFormat="1" ht="21.75" customHeight="1" x14ac:dyDescent="0.55000000000000004">
      <c r="B16" s="5" t="s">
        <v>101</v>
      </c>
      <c r="C16" s="5"/>
      <c r="D16" s="30" t="s">
        <v>131</v>
      </c>
      <c r="E16" s="5"/>
      <c r="F16" s="5" t="s">
        <v>43</v>
      </c>
      <c r="G16" s="5"/>
      <c r="H16" s="5" t="s">
        <v>132</v>
      </c>
      <c r="I16" s="5"/>
      <c r="J16" s="31">
        <v>0</v>
      </c>
      <c r="K16" s="5"/>
      <c r="L16" s="31">
        <v>21243149</v>
      </c>
      <c r="M16" s="5"/>
      <c r="N16" s="31">
        <v>26600018472</v>
      </c>
      <c r="O16" s="5"/>
      <c r="P16" s="31">
        <v>19820493149</v>
      </c>
      <c r="Q16" s="5"/>
      <c r="R16" s="31">
        <v>6800768472</v>
      </c>
      <c r="S16" s="5"/>
      <c r="T16" s="34">
        <f>R16/'سرمایه گذاری ها'!$O$17</f>
        <v>2.4676494249017879E-2</v>
      </c>
    </row>
    <row r="17" spans="2:20" s="4" customFormat="1" ht="21.75" customHeight="1" x14ac:dyDescent="0.55000000000000004">
      <c r="B17" s="5" t="s">
        <v>216</v>
      </c>
      <c r="C17" s="5"/>
      <c r="D17" s="30" t="s">
        <v>225</v>
      </c>
      <c r="E17" s="5"/>
      <c r="F17" s="5" t="s">
        <v>43</v>
      </c>
      <c r="G17" s="5"/>
      <c r="H17" s="5" t="s">
        <v>200</v>
      </c>
      <c r="I17" s="5"/>
      <c r="J17" s="31">
        <v>5</v>
      </c>
      <c r="K17" s="5"/>
      <c r="L17" s="31">
        <v>830000</v>
      </c>
      <c r="M17" s="5"/>
      <c r="N17" s="31">
        <v>777813488</v>
      </c>
      <c r="O17" s="5"/>
      <c r="P17" s="31">
        <v>668694255</v>
      </c>
      <c r="Q17" s="5"/>
      <c r="R17" s="31">
        <v>109949233</v>
      </c>
      <c r="S17" s="5"/>
      <c r="T17" s="34">
        <f>R17/'سرمایه گذاری ها'!$O$17</f>
        <v>3.9894926977429194E-4</v>
      </c>
    </row>
    <row r="18" spans="2:20" s="4" customFormat="1" ht="21.75" customHeight="1" x14ac:dyDescent="0.55000000000000004">
      <c r="B18" s="5" t="s">
        <v>101</v>
      </c>
      <c r="C18" s="5"/>
      <c r="D18" s="30" t="s">
        <v>161</v>
      </c>
      <c r="E18" s="5"/>
      <c r="F18" s="5" t="s">
        <v>162</v>
      </c>
      <c r="G18" s="5"/>
      <c r="H18" s="5" t="s">
        <v>163</v>
      </c>
      <c r="I18" s="5"/>
      <c r="J18" s="31">
        <v>0</v>
      </c>
      <c r="K18" s="5"/>
      <c r="L18" s="31">
        <v>23513070</v>
      </c>
      <c r="M18" s="5"/>
      <c r="N18" s="31">
        <v>0</v>
      </c>
      <c r="O18" s="5"/>
      <c r="P18" s="31">
        <v>0</v>
      </c>
      <c r="Q18" s="5"/>
      <c r="R18" s="31">
        <v>23513070</v>
      </c>
      <c r="S18" s="5"/>
      <c r="T18" s="34">
        <f>R18/'سرمایه گذاری ها'!$O$17</f>
        <v>8.53168489738515E-5</v>
      </c>
    </row>
    <row r="19" spans="2:20" s="4" customFormat="1" ht="21.75" customHeight="1" x14ac:dyDescent="0.55000000000000004">
      <c r="B19" s="5" t="s">
        <v>104</v>
      </c>
      <c r="C19" s="5"/>
      <c r="D19" s="30" t="s">
        <v>140</v>
      </c>
      <c r="E19" s="5"/>
      <c r="F19" s="5" t="s">
        <v>43</v>
      </c>
      <c r="G19" s="5"/>
      <c r="H19" s="5" t="s">
        <v>141</v>
      </c>
      <c r="I19" s="5"/>
      <c r="J19" s="31">
        <v>0</v>
      </c>
      <c r="K19" s="5"/>
      <c r="L19" s="31">
        <v>8730135</v>
      </c>
      <c r="M19" s="5"/>
      <c r="N19" s="31">
        <v>0</v>
      </c>
      <c r="O19" s="5"/>
      <c r="P19" s="31">
        <v>0</v>
      </c>
      <c r="Q19" s="5"/>
      <c r="R19" s="31">
        <v>8730135</v>
      </c>
      <c r="S19" s="5"/>
      <c r="T19" s="34">
        <f>R19/'سرمایه گذاری ها'!$O$17</f>
        <v>3.1677173985206317E-5</v>
      </c>
    </row>
    <row r="20" spans="2:20" s="4" customFormat="1" ht="21.75" customHeight="1" x14ac:dyDescent="0.55000000000000004">
      <c r="B20" s="5" t="s">
        <v>105</v>
      </c>
      <c r="C20" s="5"/>
      <c r="D20" s="30" t="s">
        <v>127</v>
      </c>
      <c r="E20" s="5"/>
      <c r="F20" s="5" t="s">
        <v>43</v>
      </c>
      <c r="G20" s="5"/>
      <c r="H20" s="5" t="s">
        <v>128</v>
      </c>
      <c r="I20" s="5"/>
      <c r="J20" s="31">
        <v>0</v>
      </c>
      <c r="K20" s="5"/>
      <c r="L20" s="31">
        <v>8759416</v>
      </c>
      <c r="M20" s="5"/>
      <c r="N20" s="31">
        <v>36800</v>
      </c>
      <c r="O20" s="5"/>
      <c r="P20" s="31">
        <v>93600</v>
      </c>
      <c r="Q20" s="5"/>
      <c r="R20" s="31">
        <v>8702616</v>
      </c>
      <c r="S20" s="5"/>
      <c r="T20" s="34">
        <f>R20/'سرمایه گذاری ها'!$O$17</f>
        <v>3.1577321674686616E-5</v>
      </c>
    </row>
    <row r="21" spans="2:20" s="4" customFormat="1" ht="21.75" customHeight="1" x14ac:dyDescent="0.55000000000000004">
      <c r="B21" s="5" t="s">
        <v>133</v>
      </c>
      <c r="C21" s="5"/>
      <c r="D21" s="30" t="s">
        <v>134</v>
      </c>
      <c r="E21" s="5"/>
      <c r="F21" s="5" t="s">
        <v>43</v>
      </c>
      <c r="G21" s="5"/>
      <c r="H21" s="5" t="s">
        <v>135</v>
      </c>
      <c r="I21" s="5"/>
      <c r="J21" s="31">
        <v>0</v>
      </c>
      <c r="K21" s="5"/>
      <c r="L21" s="31">
        <v>1638688</v>
      </c>
      <c r="M21" s="5"/>
      <c r="N21" s="31">
        <v>6867</v>
      </c>
      <c r="O21" s="5"/>
      <c r="P21" s="31">
        <v>21600</v>
      </c>
      <c r="Q21" s="5"/>
      <c r="R21" s="31">
        <v>1623955</v>
      </c>
      <c r="S21" s="5"/>
      <c r="T21" s="34">
        <f>R21/'سرمایه گذاری ها'!$O$17</f>
        <v>5.8924982350382583E-6</v>
      </c>
    </row>
    <row r="22" spans="2:20" s="4" customFormat="1" ht="21.75" customHeight="1" x14ac:dyDescent="0.55000000000000004">
      <c r="B22" s="5" t="s">
        <v>101</v>
      </c>
      <c r="C22" s="5"/>
      <c r="D22" s="30" t="s">
        <v>136</v>
      </c>
      <c r="E22" s="5"/>
      <c r="F22" s="5" t="s">
        <v>102</v>
      </c>
      <c r="G22" s="5"/>
      <c r="H22" s="5" t="s">
        <v>132</v>
      </c>
      <c r="I22" s="5"/>
      <c r="J22" s="31">
        <v>18</v>
      </c>
      <c r="K22" s="5"/>
      <c r="L22" s="31">
        <v>1000000</v>
      </c>
      <c r="M22" s="5"/>
      <c r="N22" s="31">
        <v>0</v>
      </c>
      <c r="O22" s="5"/>
      <c r="P22" s="31">
        <v>0</v>
      </c>
      <c r="Q22" s="5"/>
      <c r="R22" s="31">
        <v>1000000</v>
      </c>
      <c r="S22" s="5"/>
      <c r="T22" s="34">
        <f>R22/'سرمایه گذاری ها'!$O$17</f>
        <v>3.6284861557360017E-6</v>
      </c>
    </row>
    <row r="23" spans="2:20" s="4" customFormat="1" ht="21.75" customHeight="1" x14ac:dyDescent="0.55000000000000004">
      <c r="B23" s="5" t="s">
        <v>159</v>
      </c>
      <c r="C23" s="5"/>
      <c r="D23" s="30" t="s">
        <v>160</v>
      </c>
      <c r="E23" s="5"/>
      <c r="F23" s="5" t="s">
        <v>43</v>
      </c>
      <c r="G23" s="5"/>
      <c r="H23" s="5" t="s">
        <v>158</v>
      </c>
      <c r="I23" s="5"/>
      <c r="J23" s="31">
        <v>0</v>
      </c>
      <c r="K23" s="5"/>
      <c r="L23" s="31">
        <v>743529</v>
      </c>
      <c r="M23" s="5"/>
      <c r="N23" s="31">
        <v>25664797677</v>
      </c>
      <c r="O23" s="5"/>
      <c r="P23" s="31">
        <v>25664558797</v>
      </c>
      <c r="Q23" s="5"/>
      <c r="R23" s="31">
        <v>982409</v>
      </c>
      <c r="S23" s="5"/>
      <c r="T23" s="34">
        <f>R23/'سرمایه گذاری ها'!$O$17</f>
        <v>3.5646574557704496E-6</v>
      </c>
    </row>
    <row r="24" spans="2:20" s="4" customFormat="1" ht="21.75" customHeight="1" x14ac:dyDescent="0.55000000000000004">
      <c r="B24" s="5" t="s">
        <v>213</v>
      </c>
      <c r="C24" s="5"/>
      <c r="D24" s="30" t="s">
        <v>224</v>
      </c>
      <c r="E24" s="5"/>
      <c r="F24" s="5" t="s">
        <v>43</v>
      </c>
      <c r="G24" s="5"/>
      <c r="H24" s="5" t="s">
        <v>219</v>
      </c>
      <c r="I24" s="5"/>
      <c r="J24" s="31">
        <v>5</v>
      </c>
      <c r="K24" s="5"/>
      <c r="L24" s="31">
        <v>910000</v>
      </c>
      <c r="M24" s="5"/>
      <c r="N24" s="31">
        <v>1104113451</v>
      </c>
      <c r="O24" s="5"/>
      <c r="P24" s="31">
        <v>1104044661</v>
      </c>
      <c r="Q24" s="5"/>
      <c r="R24" s="31">
        <v>978790</v>
      </c>
      <c r="S24" s="5"/>
      <c r="T24" s="34">
        <f>R24/'سرمایه گذاری ها'!$O$17</f>
        <v>3.551525964372841E-6</v>
      </c>
    </row>
    <row r="25" spans="2:20" s="4" customFormat="1" ht="21.75" customHeight="1" x14ac:dyDescent="0.55000000000000004">
      <c r="B25" s="5" t="s">
        <v>44</v>
      </c>
      <c r="C25" s="5"/>
      <c r="D25" s="30" t="s">
        <v>129</v>
      </c>
      <c r="E25" s="5"/>
      <c r="F25" s="5" t="s">
        <v>43</v>
      </c>
      <c r="G25" s="5"/>
      <c r="H25" s="5" t="s">
        <v>130</v>
      </c>
      <c r="I25" s="5"/>
      <c r="J25" s="31">
        <v>0</v>
      </c>
      <c r="K25" s="5"/>
      <c r="L25" s="31">
        <v>433760185</v>
      </c>
      <c r="M25" s="5"/>
      <c r="N25" s="31">
        <v>17066988485</v>
      </c>
      <c r="O25" s="5"/>
      <c r="P25" s="31">
        <v>17499998670</v>
      </c>
      <c r="Q25" s="5"/>
      <c r="R25" s="31">
        <v>750000</v>
      </c>
      <c r="S25" s="5"/>
      <c r="T25" s="34">
        <f>R25/'سرمایه گذاری ها'!$O$17</f>
        <v>2.7213646168020012E-6</v>
      </c>
    </row>
    <row r="26" spans="2:20" s="4" customFormat="1" ht="21.75" customHeight="1" x14ac:dyDescent="0.55000000000000004">
      <c r="B26" s="5" t="s">
        <v>125</v>
      </c>
      <c r="C26" s="5"/>
      <c r="D26" s="30" t="s">
        <v>126</v>
      </c>
      <c r="E26" s="5"/>
      <c r="F26" s="5" t="s">
        <v>43</v>
      </c>
      <c r="G26" s="5"/>
      <c r="H26" s="5" t="s">
        <v>103</v>
      </c>
      <c r="I26" s="5"/>
      <c r="J26" s="31">
        <v>0</v>
      </c>
      <c r="K26" s="5"/>
      <c r="L26" s="31">
        <v>394680</v>
      </c>
      <c r="M26" s="5"/>
      <c r="N26" s="31">
        <v>38535</v>
      </c>
      <c r="O26" s="5"/>
      <c r="P26" s="31">
        <v>50400</v>
      </c>
      <c r="Q26" s="5"/>
      <c r="R26" s="31">
        <v>382815</v>
      </c>
      <c r="S26" s="5"/>
      <c r="T26" s="34">
        <f>R26/'سرمایه گذاری ها'!$O$17</f>
        <v>1.3890389277080774E-6</v>
      </c>
    </row>
    <row r="27" spans="2:20" s="4" customFormat="1" ht="21.75" customHeight="1" x14ac:dyDescent="0.55000000000000004">
      <c r="B27" s="5"/>
      <c r="C27" s="5"/>
      <c r="D27" s="30"/>
      <c r="E27" s="5"/>
      <c r="F27" s="5"/>
      <c r="G27" s="5"/>
      <c r="H27" s="5"/>
      <c r="I27" s="5"/>
      <c r="J27" s="31"/>
      <c r="K27" s="5"/>
      <c r="L27" s="31"/>
      <c r="M27" s="5"/>
      <c r="N27" s="31"/>
      <c r="O27" s="5"/>
      <c r="P27" s="31"/>
      <c r="Q27" s="5"/>
      <c r="R27" s="31"/>
      <c r="S27" s="5"/>
      <c r="T27" s="34"/>
    </row>
    <row r="28" spans="2:20" ht="21.75" customHeight="1" thickBot="1" x14ac:dyDescent="0.6">
      <c r="B28" s="71" t="s">
        <v>80</v>
      </c>
      <c r="C28" s="71"/>
      <c r="D28" s="71"/>
      <c r="E28" s="71"/>
      <c r="F28" s="71"/>
      <c r="G28" s="71"/>
      <c r="H28" s="71"/>
      <c r="I28" s="71"/>
      <c r="J28" s="71"/>
      <c r="L28" s="10">
        <f>SUM(L10:L27)</f>
        <v>88713030439</v>
      </c>
      <c r="N28" s="10">
        <f>SUM(N10:N27)</f>
        <v>162983603244</v>
      </c>
      <c r="P28" s="10">
        <f>SUM(P10:P27)</f>
        <v>147565799844</v>
      </c>
      <c r="R28" s="10">
        <f>SUM(R10:R27)</f>
        <v>104130833839</v>
      </c>
      <c r="T28" s="33">
        <f>SUM(T10:T27)</f>
        <v>0.37783728897005742</v>
      </c>
    </row>
    <row r="29" spans="2:20" ht="21.75" customHeight="1" thickTop="1" x14ac:dyDescent="0.55000000000000004"/>
    <row r="30" spans="2:20" ht="35.25" customHeight="1" x14ac:dyDescent="0.8">
      <c r="J30" s="59">
        <v>6</v>
      </c>
    </row>
  </sheetData>
  <sortState xmlns:xlrd2="http://schemas.microsoft.com/office/spreadsheetml/2017/richdata2" ref="B10:T26">
    <sortCondition descending="1" ref="R10:R26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15" max="16383" man="1"/>
    <brk id="1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1"/>
  <sheetViews>
    <sheetView rightToLeft="1" view="pageBreakPreview" topLeftCell="A13" zoomScaleNormal="100" zoomScaleSheetLayoutView="100" workbookViewId="0">
      <selection activeCell="J27" sqref="J27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229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164</v>
      </c>
      <c r="D9" s="114">
        <v>41700</v>
      </c>
      <c r="F9" s="114">
        <v>637920</v>
      </c>
      <c r="G9" s="114"/>
      <c r="H9" s="114">
        <v>600842</v>
      </c>
      <c r="I9" s="114"/>
      <c r="J9" s="115" t="s">
        <v>246</v>
      </c>
      <c r="K9" s="114"/>
      <c r="L9" s="114">
        <v>25055111400</v>
      </c>
      <c r="N9" s="13" t="s">
        <v>195</v>
      </c>
    </row>
    <row r="10" spans="2:28" ht="30" x14ac:dyDescent="0.75">
      <c r="B10" s="111" t="s">
        <v>121</v>
      </c>
      <c r="D10" s="114">
        <v>20760</v>
      </c>
      <c r="F10" s="114">
        <v>704080</v>
      </c>
      <c r="G10" s="114"/>
      <c r="H10" s="114">
        <v>658659</v>
      </c>
      <c r="I10" s="114"/>
      <c r="J10" s="115" t="s">
        <v>247</v>
      </c>
      <c r="K10" s="114"/>
      <c r="L10" s="114">
        <v>13673760840</v>
      </c>
      <c r="N10" s="13" t="s">
        <v>195</v>
      </c>
    </row>
    <row r="11" spans="2:28" ht="30" x14ac:dyDescent="0.75">
      <c r="B11" s="111" t="s">
        <v>166</v>
      </c>
      <c r="D11" s="114">
        <v>15004</v>
      </c>
      <c r="F11" s="114">
        <v>918399</v>
      </c>
      <c r="G11" s="114"/>
      <c r="H11" s="114">
        <v>867937</v>
      </c>
      <c r="I11" s="114"/>
      <c r="J11" s="115" t="s">
        <v>248</v>
      </c>
      <c r="K11" s="114"/>
      <c r="L11" s="114">
        <v>13022526748</v>
      </c>
      <c r="N11" s="13" t="s">
        <v>195</v>
      </c>
    </row>
    <row r="12" spans="2:28" ht="30" x14ac:dyDescent="0.75">
      <c r="B12" s="111" t="s">
        <v>169</v>
      </c>
      <c r="D12" s="114">
        <v>17700</v>
      </c>
      <c r="F12" s="114">
        <v>618420</v>
      </c>
      <c r="G12" s="114"/>
      <c r="H12" s="114">
        <v>575082</v>
      </c>
      <c r="I12" s="114"/>
      <c r="J12" s="115" t="s">
        <v>249</v>
      </c>
      <c r="K12" s="114"/>
      <c r="L12" s="114">
        <v>10178951400</v>
      </c>
      <c r="N12" s="13" t="s">
        <v>195</v>
      </c>
    </row>
    <row r="13" spans="2:28" ht="30" x14ac:dyDescent="0.75">
      <c r="B13" s="111" t="s">
        <v>192</v>
      </c>
      <c r="D13" s="114">
        <v>10200</v>
      </c>
      <c r="F13" s="114">
        <v>959010</v>
      </c>
      <c r="G13" s="114"/>
      <c r="H13" s="114">
        <v>906151</v>
      </c>
      <c r="I13" s="114"/>
      <c r="J13" s="115" t="s">
        <v>250</v>
      </c>
      <c r="K13" s="114"/>
      <c r="L13" s="114">
        <v>9242740200</v>
      </c>
      <c r="N13" s="13" t="s">
        <v>195</v>
      </c>
    </row>
    <row r="14" spans="2:28" ht="30" x14ac:dyDescent="0.75">
      <c r="B14" s="111" t="s">
        <v>233</v>
      </c>
      <c r="D14" s="114">
        <v>10000</v>
      </c>
      <c r="F14" s="114">
        <v>982500</v>
      </c>
      <c r="G14" s="114"/>
      <c r="H14" s="114">
        <v>916667</v>
      </c>
      <c r="I14" s="114"/>
      <c r="J14" s="115" t="s">
        <v>251</v>
      </c>
      <c r="K14" s="114"/>
      <c r="L14" s="114">
        <v>9166670000</v>
      </c>
      <c r="N14" s="13" t="s">
        <v>195</v>
      </c>
    </row>
    <row r="15" spans="2:28" ht="30" x14ac:dyDescent="0.75">
      <c r="B15" s="111" t="s">
        <v>184</v>
      </c>
      <c r="D15" s="114">
        <v>10300</v>
      </c>
      <c r="F15" s="114">
        <v>922200</v>
      </c>
      <c r="G15" s="114"/>
      <c r="H15" s="114">
        <v>872956</v>
      </c>
      <c r="I15" s="114"/>
      <c r="J15" s="115" t="s">
        <v>252</v>
      </c>
      <c r="K15" s="114"/>
      <c r="L15" s="114">
        <v>8991446800</v>
      </c>
      <c r="N15" s="13" t="s">
        <v>195</v>
      </c>
    </row>
    <row r="16" spans="2:28" ht="30" x14ac:dyDescent="0.75">
      <c r="B16" s="111" t="s">
        <v>187</v>
      </c>
      <c r="D16" s="114">
        <v>5000</v>
      </c>
      <c r="F16" s="114">
        <v>958586</v>
      </c>
      <c r="G16" s="114"/>
      <c r="H16" s="114">
        <v>906096</v>
      </c>
      <c r="I16" s="114"/>
      <c r="J16" s="115" t="s">
        <v>253</v>
      </c>
      <c r="K16" s="114"/>
      <c r="L16" s="114">
        <v>4530480000</v>
      </c>
      <c r="N16" s="13" t="s">
        <v>195</v>
      </c>
    </row>
    <row r="17" spans="2:14" ht="30" x14ac:dyDescent="0.75">
      <c r="B17" s="111" t="s">
        <v>99</v>
      </c>
      <c r="D17" s="114">
        <v>5000</v>
      </c>
      <c r="E17" s="114"/>
      <c r="F17" s="114">
        <v>722000</v>
      </c>
      <c r="G17" s="114"/>
      <c r="H17" s="114">
        <v>675694</v>
      </c>
      <c r="I17" s="114"/>
      <c r="J17" s="115" t="s">
        <v>254</v>
      </c>
      <c r="K17" s="114"/>
      <c r="L17" s="114">
        <v>3378470000</v>
      </c>
      <c r="N17" s="13" t="s">
        <v>195</v>
      </c>
    </row>
    <row r="18" spans="2:14" ht="30" x14ac:dyDescent="0.75">
      <c r="B18" s="111" t="s">
        <v>143</v>
      </c>
      <c r="D18" s="114">
        <v>2330</v>
      </c>
      <c r="E18" s="114"/>
      <c r="F18" s="114">
        <v>947060</v>
      </c>
      <c r="G18" s="114"/>
      <c r="H18" s="114">
        <v>914325</v>
      </c>
      <c r="I18" s="114"/>
      <c r="J18" s="115" t="s">
        <v>255</v>
      </c>
      <c r="K18" s="114"/>
      <c r="L18" s="114">
        <v>2130377250</v>
      </c>
      <c r="N18" s="13" t="s">
        <v>195</v>
      </c>
    </row>
    <row r="19" spans="2:14" ht="30" x14ac:dyDescent="0.75">
      <c r="B19" s="111"/>
      <c r="D19" s="114"/>
      <c r="E19" s="114"/>
      <c r="F19" s="114"/>
      <c r="G19" s="114"/>
      <c r="H19" s="114"/>
      <c r="I19" s="114"/>
      <c r="J19" s="115"/>
      <c r="K19" s="114"/>
      <c r="L19" s="114"/>
      <c r="N19" s="13"/>
    </row>
    <row r="20" spans="2:14" ht="39" thickBot="1" x14ac:dyDescent="1.1000000000000001">
      <c r="B20" s="102" t="s">
        <v>80</v>
      </c>
      <c r="C20" s="99"/>
      <c r="D20" s="113">
        <f>SUM(D9:D19)</f>
        <v>137994</v>
      </c>
      <c r="E20" s="100"/>
      <c r="F20" s="104">
        <f>SUM(F9:F19)</f>
        <v>8370175</v>
      </c>
      <c r="G20" s="101"/>
      <c r="H20" s="104">
        <f>SUM(H9:H19)</f>
        <v>7894409</v>
      </c>
      <c r="I20" s="100"/>
      <c r="J20" s="119" t="s">
        <v>226</v>
      </c>
      <c r="K20" s="100"/>
      <c r="L20" s="104">
        <f>SUM(L9:L19)</f>
        <v>99370534638</v>
      </c>
      <c r="M20" s="100"/>
      <c r="N20" s="103"/>
    </row>
    <row r="21" spans="2:14" ht="21.75" thickTop="1" x14ac:dyDescent="0.6"/>
    <row r="31" spans="2:14" ht="30" x14ac:dyDescent="0.75">
      <c r="H31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54" orientation="landscape" r:id="rId1"/>
  <rowBreaks count="2" manualBreakCount="2">
    <brk id="16" max="16383" man="1"/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view="pageBreakPreview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228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78</v>
      </c>
      <c r="D9" s="29">
        <v>4527889296</v>
      </c>
      <c r="F9" s="47">
        <f>D9/$D$12</f>
        <v>0.76826557008888863</v>
      </c>
      <c r="G9" s="6"/>
      <c r="H9" s="47">
        <f>D9/'سرمایه گذاری ها'!$O$17</f>
        <v>1.6429383625241229E-2</v>
      </c>
    </row>
    <row r="10" spans="2:28" s="4" customFormat="1" x14ac:dyDescent="0.55000000000000004">
      <c r="B10" s="4" t="s">
        <v>79</v>
      </c>
      <c r="D10" s="29">
        <v>2291114816</v>
      </c>
      <c r="F10" s="47">
        <f>D10/$D$12</f>
        <v>0.3887428590200539</v>
      </c>
      <c r="G10" s="6"/>
      <c r="H10" s="47">
        <f>D10/'سرمایه گذاری ها'!$O$17</f>
        <v>8.3132783910576363E-3</v>
      </c>
    </row>
    <row r="11" spans="2:28" s="4" customFormat="1" x14ac:dyDescent="0.55000000000000004">
      <c r="B11" s="4" t="s">
        <v>77</v>
      </c>
      <c r="D11" s="29">
        <v>-925352916</v>
      </c>
      <c r="F11" s="47">
        <f>D11/$D$12</f>
        <v>-0.15700842910894247</v>
      </c>
      <c r="G11" s="6"/>
      <c r="H11" s="47">
        <f>D11/'سرمایه گذاری ها'!$O$17</f>
        <v>-3.3576302448759393E-3</v>
      </c>
    </row>
    <row r="12" spans="2:28" ht="24.75" thickBot="1" x14ac:dyDescent="0.65">
      <c r="B12" s="32" t="s">
        <v>80</v>
      </c>
      <c r="D12" s="76">
        <f>SUM(D9:D11)</f>
        <v>5893651196</v>
      </c>
      <c r="E12" s="26"/>
      <c r="F12" s="77">
        <f>SUM(F9:F11)</f>
        <v>1</v>
      </c>
      <c r="G12" s="70"/>
      <c r="H12" s="78">
        <f>SUM(H9:H11)</f>
        <v>2.1385031771422924E-2</v>
      </c>
    </row>
    <row r="13" spans="2:28" ht="21.75" thickTop="1" x14ac:dyDescent="0.55000000000000004">
      <c r="D13" s="3"/>
    </row>
    <row r="17" spans="4:4" ht="27" customHeight="1" x14ac:dyDescent="0.75">
      <c r="D17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2023-05-24T08:30:13Z</cp:lastPrinted>
  <dcterms:created xsi:type="dcterms:W3CDTF">2021-12-28T12:49:50Z</dcterms:created>
  <dcterms:modified xsi:type="dcterms:W3CDTF">2023-06-26T06:33:54Z</dcterms:modified>
</cp:coreProperties>
</file>