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1\بهمن 1401\دی\"/>
    </mc:Choice>
  </mc:AlternateContent>
  <xr:revisionPtr revIDLastSave="0" documentId="13_ncr:1_{2DF99355-2E93-4969-A60E-02056BD1A6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" sheetId="17" r:id="rId1"/>
    <sheet name="سرمایه گذاری ها" sheetId="16" r:id="rId2"/>
    <sheet name="سهام" sheetId="1" r:id="rId3"/>
    <sheet name="تبعی" sheetId="2" r:id="rId4"/>
    <sheet name="اوراق مشارکت" sheetId="3" r:id="rId5"/>
    <sheet name="گواهی سپرده" sheetId="5" r:id="rId6"/>
    <sheet name="سپرده" sheetId="6" r:id="rId7"/>
    <sheet name="تعدیل قیمت" sheetId="4" r:id="rId8"/>
    <sheet name="جمع درآمدها" sheetId="15" r:id="rId9"/>
    <sheet name="سود اوراق بهادار و سپرده بانکی" sheetId="7" r:id="rId10"/>
    <sheet name="سرمایه‌گذاری در سهام" sheetId="11" r:id="rId11"/>
    <sheet name="درآمد سود سهام" sheetId="8" r:id="rId12"/>
    <sheet name="درآمد ناشی از تغییر قیمت اوراق" sheetId="9" r:id="rId13"/>
    <sheet name="درآمد ناشی از فروش" sheetId="10" r:id="rId14"/>
    <sheet name="سرمایه‌گذاری در اوراق بهادار" sheetId="12" r:id="rId15"/>
    <sheet name="درآمد سپرده بانکی" sheetId="13" r:id="rId16"/>
    <sheet name="سایر درآمدها" sheetId="14" r:id="rId17"/>
  </sheets>
  <definedNames>
    <definedName name="_xlnm.Print_Area" localSheetId="0">'صفحه اول'!$A$1:$M$33</definedName>
  </definedNames>
  <calcPr calcId="181029"/>
</workbook>
</file>

<file path=xl/calcChain.xml><?xml version="1.0" encoding="utf-8"?>
<calcChain xmlns="http://schemas.openxmlformats.org/spreadsheetml/2006/main">
  <c r="V29" i="11" l="1"/>
  <c r="L29" i="11"/>
  <c r="H29" i="11"/>
  <c r="D50" i="10" l="1"/>
  <c r="F50" i="10"/>
  <c r="H50" i="10"/>
  <c r="J50" i="10"/>
  <c r="L50" i="10"/>
  <c r="N50" i="10"/>
  <c r="P50" i="10"/>
  <c r="R50" i="10"/>
  <c r="X17" i="5"/>
  <c r="G20" i="1"/>
  <c r="I20" i="1"/>
  <c r="M20" i="1"/>
  <c r="S20" i="1"/>
  <c r="W20" i="1"/>
  <c r="Y20" i="1"/>
  <c r="Q20" i="1"/>
  <c r="O20" i="1"/>
  <c r="J30" i="13"/>
  <c r="R33" i="12"/>
  <c r="R27" i="9"/>
  <c r="J17" i="8"/>
  <c r="D29" i="11"/>
  <c r="F29" i="11"/>
  <c r="J29" i="11"/>
  <c r="N29" i="11"/>
  <c r="P29" i="11"/>
  <c r="R29" i="11"/>
  <c r="T29" i="11"/>
  <c r="L21" i="6"/>
  <c r="N21" i="6"/>
  <c r="P21" i="6"/>
  <c r="R21" i="6"/>
  <c r="K20" i="1"/>
  <c r="E20" i="1"/>
  <c r="AD26" i="3"/>
  <c r="AH26" i="3"/>
  <c r="AJ26" i="3"/>
  <c r="P26" i="3"/>
  <c r="R26" i="3"/>
  <c r="T26" i="3"/>
  <c r="V26" i="3"/>
  <c r="X26" i="3"/>
  <c r="Z26" i="3"/>
  <c r="AB26" i="3"/>
  <c r="P28" i="7" l="1"/>
  <c r="O15" i="16"/>
  <c r="AB17" i="5"/>
  <c r="M12" i="16" s="1"/>
  <c r="O13" i="16"/>
  <c r="F14" i="14"/>
  <c r="D14" i="14"/>
  <c r="F30" i="13"/>
  <c r="P33" i="12"/>
  <c r="N33" i="12"/>
  <c r="L33" i="12"/>
  <c r="J33" i="12"/>
  <c r="H33" i="12"/>
  <c r="F33" i="12"/>
  <c r="D33" i="12"/>
  <c r="P27" i="9"/>
  <c r="N17" i="8"/>
  <c r="L17" i="8"/>
  <c r="T17" i="8"/>
  <c r="R17" i="8"/>
  <c r="P17" i="8"/>
  <c r="L28" i="7"/>
  <c r="E15" i="16"/>
  <c r="G15" i="16" s="1"/>
  <c r="I15" i="16"/>
  <c r="K15" i="16"/>
  <c r="G13" i="16"/>
  <c r="E13" i="16"/>
  <c r="G14" i="16"/>
  <c r="E14" i="16"/>
  <c r="Z17" i="5"/>
  <c r="K12" i="16"/>
  <c r="V17" i="5"/>
  <c r="L17" i="5"/>
  <c r="N17" i="5"/>
  <c r="E12" i="16" s="1"/>
  <c r="P17" i="5"/>
  <c r="G12" i="16" s="1"/>
  <c r="R17" i="5"/>
  <c r="T17" i="5"/>
  <c r="I12" i="16" s="1"/>
  <c r="AD17" i="5"/>
  <c r="O12" i="16" s="1"/>
  <c r="I14" i="16"/>
  <c r="K14" i="16"/>
  <c r="R20" i="1"/>
  <c r="M14" i="16"/>
  <c r="O14" i="16"/>
  <c r="J28" i="7"/>
  <c r="M13" i="16"/>
  <c r="K13" i="16"/>
  <c r="I13" i="16"/>
  <c r="N27" i="9"/>
  <c r="L27" i="9"/>
  <c r="J27" i="9"/>
  <c r="H27" i="9"/>
  <c r="F27" i="9"/>
  <c r="D27" i="9"/>
  <c r="R28" i="7"/>
  <c r="T28" i="7"/>
  <c r="N28" i="7"/>
  <c r="P17" i="16"/>
  <c r="N17" i="16"/>
  <c r="L17" i="16"/>
  <c r="J17" i="16"/>
  <c r="H17" i="16"/>
  <c r="F17" i="16"/>
  <c r="D17" i="16"/>
  <c r="D12" i="15" l="1"/>
  <c r="F10" i="15" s="1"/>
  <c r="M15" i="16"/>
  <c r="O17" i="16"/>
  <c r="E17" i="16"/>
  <c r="G17" i="16"/>
  <c r="K17" i="16"/>
  <c r="M17" i="16"/>
  <c r="I17" i="16"/>
  <c r="F9" i="15" l="1"/>
  <c r="F12" i="15" s="1"/>
  <c r="AF14" i="5"/>
  <c r="AF15" i="5"/>
  <c r="AL15" i="3"/>
  <c r="AL19" i="3"/>
  <c r="AL23" i="3"/>
  <c r="AL18" i="3"/>
  <c r="AL16" i="3"/>
  <c r="AL20" i="3"/>
  <c r="AL24" i="3"/>
  <c r="AL14" i="3"/>
  <c r="AL22" i="3"/>
  <c r="AL17" i="3"/>
  <c r="AL21" i="3"/>
  <c r="AA12" i="1"/>
  <c r="AA16" i="1"/>
  <c r="AA13" i="1"/>
  <c r="AA17" i="1"/>
  <c r="AA14" i="1"/>
  <c r="AA18" i="1"/>
  <c r="AA15" i="1"/>
  <c r="F11" i="15"/>
  <c r="AA11" i="1"/>
  <c r="AL13" i="3"/>
  <c r="AF13" i="5"/>
  <c r="H9" i="15"/>
  <c r="H12" i="15" s="1"/>
  <c r="T14" i="6"/>
  <c r="T18" i="6"/>
  <c r="T13" i="6"/>
  <c r="T15" i="6"/>
  <c r="T19" i="6"/>
  <c r="T17" i="6"/>
  <c r="T12" i="6"/>
  <c r="T16" i="6"/>
  <c r="H11" i="15"/>
  <c r="H10" i="15"/>
  <c r="Q13" i="16"/>
  <c r="T11" i="6"/>
  <c r="T10" i="6"/>
  <c r="Q15" i="16"/>
  <c r="Q17" i="16"/>
  <c r="Q16" i="16"/>
  <c r="Q12" i="16"/>
  <c r="Q14" i="16"/>
  <c r="AA20" i="1" l="1"/>
  <c r="T21" i="6"/>
  <c r="AL26" i="3"/>
  <c r="AF17" i="5"/>
</calcChain>
</file>

<file path=xl/sharedStrings.xml><?xml version="1.0" encoding="utf-8"?>
<sst xmlns="http://schemas.openxmlformats.org/spreadsheetml/2006/main" count="911" uniqueCount="228">
  <si>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</si>
  <si>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</si>
  <si>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</si>
  <si>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</si>
  <si>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</si>
  <si>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</si>
  <si>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</si>
  <si>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</si>
  <si>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</si>
  <si>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</si>
  <si>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</si>
  <si>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</si>
  <si>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</si>
  <si>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توسعه‌معادن‌وفلزات‌</t>
  </si>
  <si>
    <t>سیمان‌ صوفیان‌</t>
  </si>
  <si>
    <t>سیمان‌شاهرود</t>
  </si>
  <si>
    <t>فولاد مبارکه اصفهان</t>
  </si>
  <si>
    <t>معادن‌ بافق‌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</si>
  <si>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</si>
  <si>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</si>
  <si>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</si>
  <si>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</si>
  <si>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</si>
  <si>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</si>
  <si>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</si>
  <si>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</si>
  <si>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</si>
  <si>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</si>
  <si>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</si>
  <si>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</si>
  <si>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</si>
  <si>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</si>
  <si>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</si>
  <si>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</si>
  <si>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</si>
  <si>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</si>
  <si>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</si>
  <si>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</si>
  <si>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</si>
  <si>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</si>
  <si>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</si>
  <si>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</si>
  <si>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</si>
  <si>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</si>
  <si>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</si>
  <si>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</si>
  <si>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</si>
  <si>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پارسیان ملاصدرا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</si>
  <si>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</si>
  <si>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</si>
  <si>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</si>
  <si>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</si>
  <si>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</si>
  <si>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</si>
  <si>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</si>
  <si>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</si>
  <si>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</si>
  <si>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</si>
  <si>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</si>
  <si>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</si>
  <si>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</si>
  <si>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</si>
  <si>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</si>
  <si>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سیمان‌ داراب‌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</si>
  <si>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</si>
  <si>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</si>
  <si>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</si>
  <si>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</si>
  <si>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</si>
  <si>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تولید ژلاتین کپسول ایران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</si>
  <si>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</si>
  <si>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</si>
  <si>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</si>
  <si>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</si>
  <si>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</si>
  <si>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</si>
  <si>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</si>
  <si>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</si>
  <si>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</si>
  <si>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</si>
  <si>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</si>
  <si>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</si>
  <si>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</si>
  <si>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</si>
  <si>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</si>
  <si>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جمع کل</t>
  </si>
  <si>
    <t>1. سرمایه گذاری ها</t>
  </si>
  <si>
    <t>1.1. سرمایه گذاری در سهام و حق تقدم سهام</t>
  </si>
  <si>
    <t>سهام و حق تقدم</t>
  </si>
  <si>
    <t>اوراق تبعی</t>
  </si>
  <si>
    <t>اوراق بدهی</t>
  </si>
  <si>
    <t>نام دارایی</t>
  </si>
  <si>
    <t>تاریخ سررسید</t>
  </si>
  <si>
    <t>گواهی سپرده</t>
  </si>
  <si>
    <t>طبقه دارایی</t>
  </si>
  <si>
    <t>افزایش طی دوره</t>
  </si>
  <si>
    <t>کاهش طی دوره</t>
  </si>
  <si>
    <t>1.2. سرمایه گذاری در اوراق تبعی</t>
  </si>
  <si>
    <t>1.5. سرمایه گذاری در سپرده های بانکی</t>
  </si>
  <si>
    <t>2. اوراق بهاداری که ارزش آنها در تاریخ گزارش تعدیل شده اند</t>
  </si>
  <si>
    <t>بله</t>
  </si>
  <si>
    <t>اسنادخزانه-م1بودجه00-030821</t>
  </si>
  <si>
    <t>1403/08/21</t>
  </si>
  <si>
    <t>اسنادخزانه-م6بودجه00-030723</t>
  </si>
  <si>
    <t>اسنادخزانه-م7بودجه00-030912</t>
  </si>
  <si>
    <t>مرابحه عام دولت2-ش.خ سایر0212</t>
  </si>
  <si>
    <t>1402/12/25</t>
  </si>
  <si>
    <t>خیر</t>
  </si>
  <si>
    <t>بانک آینده سمنان</t>
  </si>
  <si>
    <t>سپرده بلند مدت</t>
  </si>
  <si>
    <t>1399/02/15</t>
  </si>
  <si>
    <t>موسسه مالی و اعتباری نور ملاصدرا</t>
  </si>
  <si>
    <t>بانک ایران زمین انقلاب</t>
  </si>
  <si>
    <t>بانک دی ناصرخسرو</t>
  </si>
  <si>
    <t>1.3. سرمایه گذاری در اوراق بهادار با درآمد ثابت یا علل الحساب</t>
  </si>
  <si>
    <t>1.4. سرمایه گذاری در  گواهی سپرده بانکی</t>
  </si>
  <si>
    <t>3. درآمد حاصل از سرمایه گذاری ها</t>
  </si>
  <si>
    <t>3.1. سود اوراق بدهی و سپرده های بانکی</t>
  </si>
  <si>
    <t>3.2. درآمد حاصل سرمایه گذاری در سهام و حق تقدم</t>
  </si>
  <si>
    <t>3.2.1. درآمد حاصل از سود سهام</t>
  </si>
  <si>
    <t>3.3. درآمد حاصل از تغییر قیمت اوراق بهادار</t>
  </si>
  <si>
    <t>3.4. درآمد حاصل از فروش اوراق بهادار</t>
  </si>
  <si>
    <t>3.5. درآمد حاصل از سرمایه گذاری در اوراق بهادار با درآمد ثابت</t>
  </si>
  <si>
    <t>3.6. درآمد حاصل از سپرده های بانکی</t>
  </si>
  <si>
    <t>3.7.  سایر درآمدها</t>
  </si>
  <si>
    <t>اسنادخزانه-م8بودجه00-030919</t>
  </si>
  <si>
    <t>سپرده های بانکی</t>
  </si>
  <si>
    <t>قنداصفهان‌</t>
  </si>
  <si>
    <t>صندوق سرمایه‌گذاری گنجینه الماس بیمه دی</t>
  </si>
  <si>
    <t>داروسازی‌ جابرابن‌حیان‌</t>
  </si>
  <si>
    <t>صنایع پتروشیمی کرمانشاه</t>
  </si>
  <si>
    <t>نفت ایرانول</t>
  </si>
  <si>
    <t>کشت و دامداری فکا</t>
  </si>
  <si>
    <t>اسنادخزانه-م15بودجه98-010406</t>
  </si>
  <si>
    <t>اسنادخزانه-م2بودجه00-031024</t>
  </si>
  <si>
    <t>1403/10/24</t>
  </si>
  <si>
    <t>مشارکت ش تهران012-3ماهه18%</t>
  </si>
  <si>
    <t>1397/12/28</t>
  </si>
  <si>
    <t>1401/12/28</t>
  </si>
  <si>
    <t>اسنادخزانه-م5بودجه00-030626</t>
  </si>
  <si>
    <t xml:space="preserve">  گواهی سپرده بلندمدت بانک ایران زمین به تاریخ1403/04/23</t>
  </si>
  <si>
    <t>گواهی سپرده بلند مدت به تاریخ 1402/04/19</t>
  </si>
  <si>
    <t>0402730625007</t>
  </si>
  <si>
    <t xml:space="preserve">بانک ایران زمین انقلاب </t>
  </si>
  <si>
    <t>114-912-1396301-2</t>
  </si>
  <si>
    <t>0403214639000</t>
  </si>
  <si>
    <t>114-912-1396301-3</t>
  </si>
  <si>
    <t xml:space="preserve">بانک ایران زمین </t>
  </si>
  <si>
    <t>114-840-1396301-1</t>
  </si>
  <si>
    <t>0205489190004</t>
  </si>
  <si>
    <t>1400/04/16</t>
  </si>
  <si>
    <t>47000989203600</t>
  </si>
  <si>
    <t>1398/10/04</t>
  </si>
  <si>
    <t>0202878984001</t>
  </si>
  <si>
    <t>1394/11/10</t>
  </si>
  <si>
    <t>بانک آینده مرکزی</t>
  </si>
  <si>
    <t>0203653785004</t>
  </si>
  <si>
    <t>1400/01/24</t>
  </si>
  <si>
    <t>0800499010004</t>
  </si>
  <si>
    <t>0201283319005</t>
  </si>
  <si>
    <t>1401/02/20</t>
  </si>
  <si>
    <t>1401/02/11</t>
  </si>
  <si>
    <t>1401/04/14</t>
  </si>
  <si>
    <t>1401/04/15</t>
  </si>
  <si>
    <t>1401/03/28</t>
  </si>
  <si>
    <t>1401/04/29</t>
  </si>
  <si>
    <t>1401/04/30</t>
  </si>
  <si>
    <t>اسنادخزانه-م17بودجه99-010226</t>
  </si>
  <si>
    <t>اسنادخزانه-م16بودجه98-010503</t>
  </si>
  <si>
    <t>سیمرغ</t>
  </si>
  <si>
    <t>ریل پرداز نو آفرین</t>
  </si>
  <si>
    <t>معین برای سایر درآمدهای تنزیل سود بانک</t>
  </si>
  <si>
    <t>معین برای سایر درآمدهای تنزیل سود سهام</t>
  </si>
  <si>
    <t>پالایش نفت لاوان</t>
  </si>
  <si>
    <t>اسناد خزانه-م9بودجه00-031101</t>
  </si>
  <si>
    <t>114-840-1396301-2</t>
  </si>
  <si>
    <t>1401/05/04</t>
  </si>
  <si>
    <t>پتروشیمی خراسان</t>
  </si>
  <si>
    <t>کیمیدارو</t>
  </si>
  <si>
    <t>مرابحه عام دولت112-ش.خ 040408</t>
  </si>
  <si>
    <t>1401/06/08</t>
  </si>
  <si>
    <t>1404/04/07</t>
  </si>
  <si>
    <t>مرابحه عام دولت111-ش.خ 021008</t>
  </si>
  <si>
    <t>1402/10/08</t>
  </si>
  <si>
    <t>گواهی اعتبار مولد شهر0203</t>
  </si>
  <si>
    <t>1401/05/01</t>
  </si>
  <si>
    <t>1402/03/31</t>
  </si>
  <si>
    <t>اسناد خزانه-م10بودجه00-031115</t>
  </si>
  <si>
    <t>اسنادخزانه-م4بودجه00-030522</t>
  </si>
  <si>
    <t>اسنادخزانه-م3بودجه00-030418</t>
  </si>
  <si>
    <t>گواهی سپرده بانک آینده 1401/06/14</t>
  </si>
  <si>
    <t>1402/06/14</t>
  </si>
  <si>
    <t>گواهی سپرده خاورمیانه 1401/06/10</t>
  </si>
  <si>
    <t>1402/06/10</t>
  </si>
  <si>
    <t>گواهی سپرده  بانک سامان  1401/06/09</t>
  </si>
  <si>
    <t>1402/06/09</t>
  </si>
  <si>
    <t>گواهی سپرده بلندمدت بانک خاورمیانه 1401/06/10</t>
  </si>
  <si>
    <t>گواهی سپرده بانک سامان 1401/06/09</t>
  </si>
  <si>
    <t xml:space="preserve">بانک خاورمیانه نیایش </t>
  </si>
  <si>
    <t>1013-10-810-707074697</t>
  </si>
  <si>
    <t>1401/06/09</t>
  </si>
  <si>
    <t>بانک سامان ملاصدرا</t>
  </si>
  <si>
    <t>829-810-4003803-1</t>
  </si>
  <si>
    <t>0303499153004</t>
  </si>
  <si>
    <t>قرض الحسنه</t>
  </si>
  <si>
    <t>1401/07/16</t>
  </si>
  <si>
    <t>پویا زرکان آق دره</t>
  </si>
  <si>
    <t>صندوق س. ارزش پاداش-د</t>
  </si>
  <si>
    <t>اسناد خزانه-م1بودجه01-040326</t>
  </si>
  <si>
    <t>1401/02/26</t>
  </si>
  <si>
    <t>گام بانک صادرات ایران0207</t>
  </si>
  <si>
    <t>1401/04/01</t>
  </si>
  <si>
    <t>1402/07/30</t>
  </si>
  <si>
    <t>اسنادخزانه-م3بودجه99-011110</t>
  </si>
  <si>
    <t>1399/06/22</t>
  </si>
  <si>
    <t>1401/11/10</t>
  </si>
  <si>
    <t>اسناد خزانه-م3بودجه01-040520</t>
  </si>
  <si>
    <t>1401/05/18</t>
  </si>
  <si>
    <t>1403/04/18</t>
  </si>
  <si>
    <t>اسنادخزانه-م2بودجه99-011019</t>
  </si>
  <si>
    <t>اسنادخزانه-م9بودجه99-020316</t>
  </si>
  <si>
    <t>برای ماه منتهی به  1401/11/30</t>
  </si>
  <si>
    <t xml:space="preserve"> 1401/11/30</t>
  </si>
  <si>
    <t>از ابتدای سال مالی تا  1401/11/30</t>
  </si>
  <si>
    <t xml:space="preserve"> 1401/10/30</t>
  </si>
  <si>
    <t>1404/03/26</t>
  </si>
  <si>
    <t>1404/05/20</t>
  </si>
  <si>
    <t>1403/06/26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</si>
</sst>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4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b/>
      <u/>
      <sz val="14"/>
      <name val="B Zar"/>
      <charset val="178"/>
    </font>
    <font>
      <sz val="16"/>
      <name val="B Zar"/>
      <charset val="178"/>
    </font>
    <font>
      <b/>
      <sz val="24"/>
      <name val="B Zar"/>
      <charset val="178"/>
    </font>
    <font>
      <b/>
      <sz val="26"/>
      <color rgb="FF000000"/>
      <name val="B Zar"/>
      <charset val="178"/>
    </font>
    <font>
      <sz val="22"/>
      <name val="B Zar"/>
      <charset val="178"/>
    </font>
    <font>
      <b/>
      <sz val="22"/>
      <name val="B Za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6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3" xfId="0" applyNumberFormat="1" applyFont="1" applyBorder="1"/>
    <xf numFmtId="3" fontId="4" fillId="0" borderId="4" xfId="0" applyNumberFormat="1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2" fillId="0" borderId="4" xfId="0" applyFont="1" applyBorder="1"/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center" vertical="center" wrapText="1" readingOrder="2"/>
    </xf>
    <xf numFmtId="0" fontId="10" fillId="0" borderId="0" xfId="0" applyFont="1" applyAlignment="1">
      <alignment horizontal="center" vertical="center" wrapText="1" readingOrder="2"/>
    </xf>
    <xf numFmtId="3" fontId="4" fillId="0" borderId="0" xfId="0" applyNumberFormat="1" applyFont="1" applyAlignment="1">
      <alignment horizontal="left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3" fontId="4" fillId="0" borderId="4" xfId="0" applyNumberFormat="1" applyFont="1" applyBorder="1" applyAlignment="1">
      <alignment horizontal="center" vertical="center" wrapText="1" readingOrder="2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3" fontId="4" fillId="0" borderId="4" xfId="0" applyNumberFormat="1" applyFont="1" applyBorder="1" applyAlignment="1">
      <alignment wrapText="1"/>
    </xf>
    <xf numFmtId="10" fontId="4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3" fillId="0" borderId="3" xfId="0" applyFont="1" applyBorder="1" applyAlignment="1">
      <alignment wrapText="1"/>
    </xf>
    <xf numFmtId="3" fontId="4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5" fillId="0" borderId="0" xfId="0" applyFont="1"/>
    <xf numFmtId="0" fontId="7" fillId="0" borderId="0" xfId="0" applyFont="1" applyAlignment="1">
      <alignment horizontal="center" vertical="center"/>
    </xf>
    <xf numFmtId="0" fontId="16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5" fillId="0" borderId="0" xfId="0" applyFont="1" applyAlignment="1">
      <alignment horizontal="center" vertical="center" readingOrder="2"/>
    </xf>
    <xf numFmtId="0" fontId="11" fillId="0" borderId="0" xfId="0" applyFont="1" applyAlignment="1">
      <alignment horizontal="right" vertical="center" indent="1" readingOrder="2"/>
    </xf>
    <xf numFmtId="0" fontId="11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65" fontId="9" fillId="0" borderId="0" xfId="1" applyNumberFormat="1" applyFont="1"/>
    <xf numFmtId="165" fontId="9" fillId="0" borderId="4" xfId="0" applyNumberFormat="1" applyFont="1" applyBorder="1"/>
    <xf numFmtId="10" fontId="9" fillId="0" borderId="0" xfId="2" applyNumberFormat="1" applyFont="1"/>
    <xf numFmtId="0" fontId="10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3" fontId="9" fillId="0" borderId="4" xfId="0" applyNumberFormat="1" applyFont="1" applyBorder="1"/>
    <xf numFmtId="9" fontId="9" fillId="0" borderId="4" xfId="2" applyFont="1" applyBorder="1" applyAlignment="1">
      <alignment horizontal="center"/>
    </xf>
    <xf numFmtId="10" fontId="9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right" vertical="center" indent="1" readingOrder="2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/>
    <xf numFmtId="3" fontId="16" fillId="0" borderId="0" xfId="0" applyNumberFormat="1" applyFont="1"/>
    <xf numFmtId="10" fontId="16" fillId="0" borderId="0" xfId="0" applyNumberFormat="1" applyFont="1" applyAlignment="1">
      <alignment horizontal="right"/>
    </xf>
    <xf numFmtId="3" fontId="16" fillId="0" borderId="4" xfId="0" applyNumberFormat="1" applyFont="1" applyBorder="1"/>
    <xf numFmtId="0" fontId="16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10" fontId="16" fillId="0" borderId="4" xfId="2" applyNumberFormat="1" applyFont="1" applyBorder="1"/>
    <xf numFmtId="10" fontId="9" fillId="0" borderId="4" xfId="2" applyNumberFormat="1" applyFont="1" applyBorder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/>
    </xf>
    <xf numFmtId="0" fontId="20" fillId="0" borderId="0" xfId="0" applyFont="1"/>
    <xf numFmtId="0" fontId="19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21" fillId="0" borderId="0" xfId="0" applyFont="1" applyAlignment="1">
      <alignment horizontal="right" vertical="center" indent="1" readingOrder="2"/>
    </xf>
    <xf numFmtId="0" fontId="21" fillId="0" borderId="0" xfId="0" applyFont="1" applyAlignment="1">
      <alignment horizontal="center" vertical="center"/>
    </xf>
    <xf numFmtId="10" fontId="4" fillId="0" borderId="4" xfId="2" applyNumberFormat="1" applyFont="1" applyBorder="1" applyAlignment="1">
      <alignment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165" fontId="22" fillId="0" borderId="0" xfId="1" applyNumberFormat="1" applyFont="1" applyAlignment="1">
      <alignment horizontal="center" vertical="center"/>
    </xf>
    <xf numFmtId="0" fontId="23" fillId="0" borderId="0" xfId="0" applyFont="1"/>
    <xf numFmtId="0" fontId="22" fillId="0" borderId="4" xfId="0" applyFont="1" applyBorder="1" applyAlignment="1">
      <alignment horizontal="center" vertical="center"/>
    </xf>
    <xf numFmtId="165" fontId="22" fillId="0" borderId="4" xfId="1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3" fontId="4" fillId="0" borderId="3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3" fontId="4" fillId="0" borderId="4" xfId="0" applyNumberFormat="1" applyFont="1" applyBorder="1" applyAlignment="1">
      <alignment vertical="center" wrapText="1"/>
    </xf>
    <xf numFmtId="10" fontId="3" fillId="0" borderId="0" xfId="0" applyNumberFormat="1" applyFont="1" applyAlignment="1">
      <alignment horizontal="center" vertical="center"/>
    </xf>
    <xf numFmtId="10" fontId="15" fillId="0" borderId="0" xfId="0" applyNumberFormat="1" applyFont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4" fillId="0" borderId="4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11" fillId="0" borderId="2" xfId="0" applyFont="1" applyBorder="1" applyAlignment="1">
      <alignment horizontal="center" vertical="center" wrapText="1"/>
    </xf>
    <xf numFmtId="10" fontId="11" fillId="0" borderId="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1">
    <dxf>
      <numFmt numFmtId="14" formatCode="0.0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9525</xdr:colOff>
      <xdr:row>33</xdr:row>
      <xdr:rowOff>57150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7291648-3B0D-74AA-06D6-94321FF40A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9979752075" y="0"/>
          <a:ext cx="7677150" cy="10344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153FD-0251-437C-871F-B93CB995DFF5}">
  <dimension ref="B5:J21"/>
  <sheetViews>
    <sheetView rightToLeft="1" tabSelected="1" view="pageBreakPreview" topLeftCell="A13" zoomScaleNormal="100" zoomScaleSheetLayoutView="100" workbookViewId="0">
      <selection activeCell="G36" sqref="G36"/>
    </sheetView>
  </sheetViews>
  <sheetFormatPr defaultRowHeight="24" x14ac:dyDescent="0.6"/>
  <cols>
    <col min="1" max="1" width="7.28515625" style="27" customWidth="1"/>
    <col min="2" max="8" width="8.85546875" style="27" customWidth="1"/>
    <col min="9" max="16384" width="9.140625" style="27"/>
  </cols>
  <sheetData>
    <row r="5" spans="2:10" s="95" customFormat="1" ht="30" x14ac:dyDescent="0.25">
      <c r="B5" s="100"/>
      <c r="C5" s="100"/>
      <c r="D5" s="100"/>
      <c r="E5" s="100"/>
      <c r="F5" s="100"/>
      <c r="G5" s="100"/>
      <c r="H5" s="100"/>
      <c r="I5" s="97"/>
    </row>
    <row r="6" spans="2:10" s="95" customFormat="1" ht="30" x14ac:dyDescent="0.25">
      <c r="B6" s="100"/>
      <c r="C6" s="100"/>
      <c r="D6" s="100"/>
      <c r="E6" s="100"/>
      <c r="F6" s="100"/>
      <c r="G6" s="100"/>
      <c r="H6" s="100"/>
      <c r="I6" s="97"/>
    </row>
    <row r="7" spans="2:10" s="95" customFormat="1" ht="30" x14ac:dyDescent="0.25">
      <c r="B7" s="100"/>
      <c r="C7" s="100"/>
      <c r="D7" s="100"/>
      <c r="E7" s="100"/>
      <c r="F7" s="100"/>
      <c r="G7" s="100"/>
      <c r="H7" s="100"/>
      <c r="I7" s="97"/>
    </row>
    <row r="11" spans="2:10" ht="24" customHeight="1" x14ac:dyDescent="0.6">
      <c r="B11" s="99"/>
      <c r="C11" s="99"/>
      <c r="D11" s="99"/>
      <c r="E11" s="99"/>
      <c r="F11" s="99"/>
      <c r="G11" s="99"/>
      <c r="H11" s="99"/>
    </row>
    <row r="12" spans="2:10" ht="24" customHeight="1" x14ac:dyDescent="0.6">
      <c r="B12" s="99"/>
      <c r="C12" s="99"/>
      <c r="D12" s="99"/>
      <c r="E12" s="99"/>
      <c r="F12" s="99"/>
      <c r="G12" s="99"/>
      <c r="H12" s="99"/>
    </row>
    <row r="13" spans="2:10" ht="24" customHeight="1" x14ac:dyDescent="0.6">
      <c r="B13" s="99"/>
      <c r="C13" s="99"/>
      <c r="D13" s="99"/>
      <c r="E13" s="99"/>
      <c r="F13" s="99"/>
      <c r="G13" s="99"/>
      <c r="H13" s="99"/>
    </row>
    <row r="14" spans="2:10" ht="24" customHeight="1" x14ac:dyDescent="0.6">
      <c r="B14" s="99"/>
      <c r="C14" s="99"/>
      <c r="D14" s="99"/>
      <c r="E14" s="99"/>
      <c r="F14" s="99"/>
      <c r="G14" s="99"/>
      <c r="H14" s="99"/>
      <c r="I14" s="96"/>
      <c r="J14" s="96"/>
    </row>
    <row r="15" spans="2:10" ht="24" customHeight="1" x14ac:dyDescent="0.6">
      <c r="B15" s="99"/>
      <c r="C15" s="99"/>
      <c r="D15" s="99"/>
      <c r="E15" s="99"/>
      <c r="F15" s="99"/>
      <c r="G15" s="99"/>
      <c r="H15" s="99"/>
      <c r="I15" s="96"/>
      <c r="J15" s="96"/>
    </row>
    <row r="16" spans="2:10" ht="24" customHeight="1" x14ac:dyDescent="0.6">
      <c r="B16" s="99"/>
      <c r="C16" s="99"/>
      <c r="D16" s="99"/>
      <c r="E16" s="99"/>
      <c r="F16" s="99"/>
      <c r="G16" s="99"/>
      <c r="H16" s="99"/>
      <c r="I16" s="96"/>
      <c r="J16" s="96"/>
    </row>
    <row r="17" spans="2:10" ht="24" customHeight="1" x14ac:dyDescent="0.6">
      <c r="B17" s="99"/>
      <c r="C17" s="99"/>
      <c r="D17" s="99"/>
      <c r="E17" s="99"/>
      <c r="F17" s="99"/>
      <c r="G17" s="99"/>
      <c r="H17" s="99"/>
      <c r="I17" s="96"/>
      <c r="J17" s="96"/>
    </row>
    <row r="18" spans="2:10" ht="24" customHeight="1" x14ac:dyDescent="0.6">
      <c r="B18" s="99"/>
      <c r="C18" s="99"/>
      <c r="D18" s="99"/>
      <c r="E18" s="99"/>
      <c r="F18" s="99"/>
      <c r="G18" s="99"/>
      <c r="H18" s="99"/>
      <c r="I18" s="96"/>
      <c r="J18" s="96"/>
    </row>
    <row r="19" spans="2:10" x14ac:dyDescent="0.6">
      <c r="B19" s="96"/>
      <c r="C19" s="96"/>
      <c r="D19" s="96"/>
      <c r="E19" s="96"/>
      <c r="F19" s="96"/>
      <c r="G19" s="96"/>
      <c r="H19" s="96"/>
      <c r="I19" s="96"/>
      <c r="J19" s="96"/>
    </row>
    <row r="20" spans="2:10" x14ac:dyDescent="0.6">
      <c r="B20" s="96"/>
      <c r="C20" s="96"/>
      <c r="D20" s="96"/>
      <c r="E20" s="96"/>
      <c r="F20" s="96"/>
      <c r="I20" s="96"/>
      <c r="J20" s="96"/>
    </row>
    <row r="21" spans="2:10" x14ac:dyDescent="0.6">
      <c r="B21" s="96"/>
      <c r="C21" s="96"/>
      <c r="D21" s="96"/>
      <c r="E21" s="96"/>
      <c r="F21" s="96"/>
      <c r="I21" s="96"/>
      <c r="J21" s="96"/>
    </row>
  </sheetData>
  <printOptions horizontalCentered="1" verticalCentered="1"/>
  <pageMargins left="0" right="0" top="0" bottom="0.75" header="0.3" footer="0.3"/>
  <pageSetup paperSize="9" scale="75" fitToWidth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31"/>
  <sheetViews>
    <sheetView rightToLeft="1" view="pageBreakPreview" zoomScale="60" zoomScaleNormal="100" workbookViewId="0">
      <selection activeCell="D40" sqref="D40"/>
    </sheetView>
  </sheetViews>
  <sheetFormatPr defaultRowHeight="21.75" customHeight="1" x14ac:dyDescent="0.25"/>
  <cols>
    <col min="1" max="1" width="2.7109375" style="36" customWidth="1"/>
    <col min="2" max="2" width="53.85546875" style="36" customWidth="1"/>
    <col min="3" max="3" width="1" style="36" customWidth="1"/>
    <col min="4" max="4" width="14.85546875" style="36" bestFit="1" customWidth="1"/>
    <col min="5" max="5" width="1" style="36" customWidth="1"/>
    <col min="6" max="6" width="11.7109375" style="36" customWidth="1"/>
    <col min="7" max="7" width="1" style="36" customWidth="1"/>
    <col min="8" max="8" width="6" style="36" bestFit="1" customWidth="1"/>
    <col min="9" max="9" width="1" style="36" customWidth="1"/>
    <col min="10" max="10" width="15.42578125" style="36" bestFit="1" customWidth="1"/>
    <col min="11" max="11" width="1" style="36" customWidth="1"/>
    <col min="12" max="12" width="12" style="36" bestFit="1" customWidth="1"/>
    <col min="13" max="13" width="1" style="36" customWidth="1"/>
    <col min="14" max="14" width="15.42578125" style="36" bestFit="1" customWidth="1"/>
    <col min="15" max="15" width="1" style="36" customWidth="1"/>
    <col min="16" max="16" width="16.5703125" style="36" bestFit="1" customWidth="1"/>
    <col min="17" max="17" width="1" style="36" customWidth="1"/>
    <col min="18" max="18" width="11.28515625" style="36" customWidth="1"/>
    <col min="19" max="19" width="1" style="36" customWidth="1"/>
    <col min="20" max="20" width="16.5703125" style="36" bestFit="1" customWidth="1"/>
    <col min="21" max="21" width="1" style="36" customWidth="1"/>
    <col min="22" max="22" width="9.140625" style="36" customWidth="1"/>
    <col min="23" max="16384" width="9.140625" style="36"/>
  </cols>
  <sheetData>
    <row r="2" spans="2:28" ht="27" customHeight="1" x14ac:dyDescent="0.25">
      <c r="B2" s="142" t="s">
        <v>128</v>
      </c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</row>
    <row r="3" spans="2:28" ht="27" customHeight="1" x14ac:dyDescent="0.25">
      <c r="B3" s="142" t="s">
        <v>48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</row>
    <row r="4" spans="2:28" ht="27" customHeight="1" x14ac:dyDescent="0.25">
      <c r="B4" s="142" t="s">
        <v>221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</row>
    <row r="5" spans="2:28" s="37" customFormat="1" ht="21.75" customHeight="1" x14ac:dyDescent="0.25"/>
    <row r="6" spans="2:28" s="2" customFormat="1" ht="21.75" customHeight="1" x14ac:dyDescent="0.55000000000000004">
      <c r="B6" s="14" t="s">
        <v>117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21.7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37" customFormat="1" ht="21.75" customHeight="1" x14ac:dyDescent="0.25">
      <c r="B8" s="141" t="s">
        <v>49</v>
      </c>
      <c r="C8" s="141" t="s">
        <v>49</v>
      </c>
      <c r="D8" s="141" t="s">
        <v>49</v>
      </c>
      <c r="E8" s="141" t="s">
        <v>49</v>
      </c>
      <c r="F8" s="141" t="s">
        <v>49</v>
      </c>
      <c r="G8" s="141" t="s">
        <v>49</v>
      </c>
      <c r="H8" s="141" t="s">
        <v>49</v>
      </c>
      <c r="J8" s="141" t="s">
        <v>50</v>
      </c>
      <c r="K8" s="141" t="s">
        <v>50</v>
      </c>
      <c r="L8" s="141" t="s">
        <v>50</v>
      </c>
      <c r="M8" s="141" t="s">
        <v>50</v>
      </c>
      <c r="N8" s="141" t="s">
        <v>50</v>
      </c>
      <c r="P8" s="141" t="s">
        <v>51</v>
      </c>
      <c r="Q8" s="141" t="s">
        <v>51</v>
      </c>
      <c r="R8" s="141" t="s">
        <v>51</v>
      </c>
      <c r="S8" s="141" t="s">
        <v>51</v>
      </c>
      <c r="T8" s="141" t="s">
        <v>51</v>
      </c>
    </row>
    <row r="9" spans="2:28" s="39" customFormat="1" ht="58.5" customHeight="1" x14ac:dyDescent="0.25">
      <c r="B9" s="144" t="s">
        <v>52</v>
      </c>
      <c r="C9" s="42"/>
      <c r="D9" s="144" t="s">
        <v>224</v>
      </c>
      <c r="E9" s="42"/>
      <c r="F9" s="144" t="s">
        <v>27</v>
      </c>
      <c r="G9" s="42"/>
      <c r="H9" s="144" t="s">
        <v>28</v>
      </c>
      <c r="J9" s="144" t="s">
        <v>53</v>
      </c>
      <c r="K9" s="42"/>
      <c r="L9" s="144" t="s">
        <v>54</v>
      </c>
      <c r="M9" s="42"/>
      <c r="N9" s="144" t="s">
        <v>55</v>
      </c>
      <c r="P9" s="144" t="s">
        <v>53</v>
      </c>
      <c r="Q9" s="42"/>
      <c r="R9" s="144" t="s">
        <v>54</v>
      </c>
      <c r="S9" s="42"/>
      <c r="T9" s="144" t="s">
        <v>55</v>
      </c>
    </row>
    <row r="10" spans="2:28" s="37" customFormat="1" ht="21.75" customHeight="1" x14ac:dyDescent="0.25">
      <c r="B10" s="37" t="s">
        <v>105</v>
      </c>
      <c r="D10" s="38" t="s">
        <v>56</v>
      </c>
      <c r="F10" s="37" t="s">
        <v>106</v>
      </c>
      <c r="H10" s="38">
        <v>18</v>
      </c>
      <c r="J10" s="40">
        <v>0</v>
      </c>
      <c r="K10" s="41"/>
      <c r="L10" s="40" t="s">
        <v>56</v>
      </c>
      <c r="M10" s="41"/>
      <c r="N10" s="40">
        <v>0</v>
      </c>
      <c r="O10" s="41"/>
      <c r="P10" s="40">
        <v>6177542225</v>
      </c>
      <c r="Q10" s="41"/>
      <c r="R10" s="40" t="s">
        <v>56</v>
      </c>
      <c r="S10" s="41"/>
      <c r="T10" s="40">
        <v>6177542225</v>
      </c>
    </row>
    <row r="11" spans="2:28" s="37" customFormat="1" ht="21.75" customHeight="1" x14ac:dyDescent="0.25">
      <c r="B11" s="37" t="s">
        <v>179</v>
      </c>
      <c r="D11" s="38" t="s">
        <v>56</v>
      </c>
      <c r="F11" s="37" t="s">
        <v>181</v>
      </c>
      <c r="H11" s="38">
        <v>18</v>
      </c>
      <c r="J11" s="40">
        <v>589558315</v>
      </c>
      <c r="K11" s="41"/>
      <c r="L11" s="40" t="s">
        <v>56</v>
      </c>
      <c r="M11" s="41"/>
      <c r="N11" s="40">
        <v>589558315</v>
      </c>
      <c r="O11" s="41"/>
      <c r="P11" s="40">
        <v>3172072261</v>
      </c>
      <c r="Q11" s="41"/>
      <c r="R11" s="40" t="s">
        <v>56</v>
      </c>
      <c r="S11" s="41"/>
      <c r="T11" s="40">
        <v>3172072261</v>
      </c>
    </row>
    <row r="12" spans="2:28" s="37" customFormat="1" ht="21.75" customHeight="1" x14ac:dyDescent="0.25">
      <c r="B12" s="37" t="s">
        <v>108</v>
      </c>
      <c r="D12" s="38">
        <v>21</v>
      </c>
      <c r="F12" s="37" t="s">
        <v>56</v>
      </c>
      <c r="H12" s="38">
        <v>18</v>
      </c>
      <c r="J12" s="40">
        <v>0</v>
      </c>
      <c r="K12" s="41"/>
      <c r="L12" s="40">
        <v>0</v>
      </c>
      <c r="M12" s="41"/>
      <c r="N12" s="40">
        <v>0</v>
      </c>
      <c r="O12" s="41"/>
      <c r="P12" s="40">
        <v>1025156210</v>
      </c>
      <c r="Q12" s="41"/>
      <c r="R12" s="40">
        <v>0</v>
      </c>
      <c r="S12" s="41"/>
      <c r="T12" s="40">
        <v>1025156210</v>
      </c>
    </row>
    <row r="13" spans="2:28" s="37" customFormat="1" ht="21.75" customHeight="1" x14ac:dyDescent="0.25">
      <c r="B13" s="37" t="s">
        <v>182</v>
      </c>
      <c r="D13" s="38" t="s">
        <v>56</v>
      </c>
      <c r="F13" s="37" t="s">
        <v>183</v>
      </c>
      <c r="H13" s="38">
        <v>18</v>
      </c>
      <c r="J13" s="40">
        <v>78965</v>
      </c>
      <c r="K13" s="41"/>
      <c r="L13" s="40" t="s">
        <v>56</v>
      </c>
      <c r="M13" s="41"/>
      <c r="N13" s="40">
        <v>78965</v>
      </c>
      <c r="O13" s="41"/>
      <c r="P13" s="40">
        <v>810671149</v>
      </c>
      <c r="Q13" s="41"/>
      <c r="R13" s="40" t="s">
        <v>56</v>
      </c>
      <c r="S13" s="41"/>
      <c r="T13" s="40">
        <v>810671149</v>
      </c>
    </row>
    <row r="14" spans="2:28" s="37" customFormat="1" ht="21.75" customHeight="1" x14ac:dyDescent="0.25">
      <c r="B14" s="37" t="s">
        <v>143</v>
      </c>
      <c r="D14" s="38">
        <v>25</v>
      </c>
      <c r="F14" s="37" t="s">
        <v>56</v>
      </c>
      <c r="H14" s="38">
        <v>18</v>
      </c>
      <c r="J14" s="40">
        <v>0</v>
      </c>
      <c r="K14" s="41"/>
      <c r="L14" s="40">
        <v>0</v>
      </c>
      <c r="M14" s="41"/>
      <c r="N14" s="40">
        <v>0</v>
      </c>
      <c r="O14" s="41"/>
      <c r="P14" s="40">
        <v>806295893</v>
      </c>
      <c r="Q14" s="41"/>
      <c r="R14" s="40">
        <v>0</v>
      </c>
      <c r="S14" s="41"/>
      <c r="T14" s="40">
        <v>806295893</v>
      </c>
    </row>
    <row r="15" spans="2:28" s="37" customFormat="1" ht="21.75" customHeight="1" x14ac:dyDescent="0.25">
      <c r="B15" s="37" t="s">
        <v>136</v>
      </c>
      <c r="D15" s="38" t="s">
        <v>56</v>
      </c>
      <c r="F15" s="37" t="s">
        <v>138</v>
      </c>
      <c r="H15" s="38">
        <v>18</v>
      </c>
      <c r="J15" s="40">
        <v>86722986</v>
      </c>
      <c r="K15" s="41"/>
      <c r="L15" s="40" t="s">
        <v>56</v>
      </c>
      <c r="M15" s="41"/>
      <c r="N15" s="40">
        <v>86722986</v>
      </c>
      <c r="O15" s="41"/>
      <c r="P15" s="40">
        <v>802202076</v>
      </c>
      <c r="Q15" s="41"/>
      <c r="R15" s="40" t="s">
        <v>56</v>
      </c>
      <c r="S15" s="41"/>
      <c r="T15" s="40">
        <v>802202076</v>
      </c>
    </row>
    <row r="16" spans="2:28" s="37" customFormat="1" ht="21.75" customHeight="1" x14ac:dyDescent="0.25">
      <c r="B16" s="37" t="s">
        <v>108</v>
      </c>
      <c r="D16" s="38">
        <v>9</v>
      </c>
      <c r="F16" s="37" t="s">
        <v>56</v>
      </c>
      <c r="H16" s="38">
        <v>18</v>
      </c>
      <c r="J16" s="40">
        <v>0</v>
      </c>
      <c r="K16" s="41"/>
      <c r="L16" s="40">
        <v>0</v>
      </c>
      <c r="M16" s="41"/>
      <c r="N16" s="40">
        <v>0</v>
      </c>
      <c r="O16" s="41"/>
      <c r="P16" s="40">
        <v>291017928</v>
      </c>
      <c r="Q16" s="41"/>
      <c r="R16" s="40">
        <v>0</v>
      </c>
      <c r="S16" s="41"/>
      <c r="T16" s="40">
        <v>291017928</v>
      </c>
    </row>
    <row r="17" spans="2:20" s="37" customFormat="1" ht="21.75" customHeight="1" x14ac:dyDescent="0.25">
      <c r="B17" s="37" t="s">
        <v>112</v>
      </c>
      <c r="D17" s="38">
        <v>9</v>
      </c>
      <c r="F17" s="37" t="s">
        <v>56</v>
      </c>
      <c r="H17" s="38">
        <v>18</v>
      </c>
      <c r="J17" s="40">
        <v>0</v>
      </c>
      <c r="K17" s="41"/>
      <c r="L17" s="40">
        <v>0</v>
      </c>
      <c r="M17" s="41"/>
      <c r="N17" s="40">
        <v>0</v>
      </c>
      <c r="O17" s="41"/>
      <c r="P17" s="40">
        <v>178898063</v>
      </c>
      <c r="Q17" s="41"/>
      <c r="R17" s="40">
        <v>0</v>
      </c>
      <c r="S17" s="41"/>
      <c r="T17" s="40">
        <v>178898063</v>
      </c>
    </row>
    <row r="18" spans="2:20" s="37" customFormat="1" ht="21.75" customHeight="1" x14ac:dyDescent="0.25">
      <c r="B18" s="37" t="s">
        <v>108</v>
      </c>
      <c r="D18" s="38">
        <v>30</v>
      </c>
      <c r="F18" s="37" t="s">
        <v>56</v>
      </c>
      <c r="H18" s="38">
        <v>0</v>
      </c>
      <c r="J18" s="40">
        <v>3082</v>
      </c>
      <c r="K18" s="41"/>
      <c r="L18" s="40">
        <v>0</v>
      </c>
      <c r="M18" s="41"/>
      <c r="N18" s="40">
        <v>3082</v>
      </c>
      <c r="O18" s="41"/>
      <c r="P18" s="40">
        <v>26206190</v>
      </c>
      <c r="Q18" s="41"/>
      <c r="R18" s="40">
        <v>0</v>
      </c>
      <c r="S18" s="41"/>
      <c r="T18" s="40">
        <v>26206190</v>
      </c>
    </row>
    <row r="19" spans="2:20" s="37" customFormat="1" ht="21.75" customHeight="1" x14ac:dyDescent="0.25">
      <c r="B19" s="37" t="s">
        <v>198</v>
      </c>
      <c r="D19" s="38">
        <v>9</v>
      </c>
      <c r="F19" s="37" t="s">
        <v>56</v>
      </c>
      <c r="H19" s="38">
        <v>0</v>
      </c>
      <c r="J19" s="40">
        <v>1521607</v>
      </c>
      <c r="K19" s="41"/>
      <c r="L19" s="40">
        <v>0</v>
      </c>
      <c r="M19" s="41"/>
      <c r="N19" s="40">
        <v>1521607</v>
      </c>
      <c r="O19" s="41"/>
      <c r="P19" s="40">
        <v>9563016</v>
      </c>
      <c r="Q19" s="41"/>
      <c r="R19" s="40">
        <v>0</v>
      </c>
      <c r="S19" s="41"/>
      <c r="T19" s="40">
        <v>9563016</v>
      </c>
    </row>
    <row r="20" spans="2:20" s="37" customFormat="1" ht="21.75" customHeight="1" x14ac:dyDescent="0.25">
      <c r="B20" s="37" t="s">
        <v>112</v>
      </c>
      <c r="D20" s="38">
        <v>3</v>
      </c>
      <c r="F20" s="37" t="s">
        <v>56</v>
      </c>
      <c r="H20" s="38">
        <v>0</v>
      </c>
      <c r="J20" s="40">
        <v>75207</v>
      </c>
      <c r="K20" s="41"/>
      <c r="L20" s="40">
        <v>0</v>
      </c>
      <c r="M20" s="41"/>
      <c r="N20" s="40">
        <v>75207</v>
      </c>
      <c r="O20" s="41"/>
      <c r="P20" s="40">
        <v>2723287</v>
      </c>
      <c r="Q20" s="41"/>
      <c r="R20" s="40">
        <v>0</v>
      </c>
      <c r="S20" s="41"/>
      <c r="T20" s="40">
        <v>2723287</v>
      </c>
    </row>
    <row r="21" spans="2:20" s="37" customFormat="1" ht="21.75" customHeight="1" x14ac:dyDescent="0.25">
      <c r="B21" s="37" t="s">
        <v>113</v>
      </c>
      <c r="D21" s="38">
        <v>16</v>
      </c>
      <c r="F21" s="37" t="s">
        <v>56</v>
      </c>
      <c r="H21" s="38">
        <v>0</v>
      </c>
      <c r="J21" s="40">
        <v>49179</v>
      </c>
      <c r="K21" s="41"/>
      <c r="L21" s="40">
        <v>0</v>
      </c>
      <c r="M21" s="41"/>
      <c r="N21" s="40">
        <v>49179</v>
      </c>
      <c r="O21" s="41"/>
      <c r="P21" s="40">
        <v>614108</v>
      </c>
      <c r="Q21" s="41"/>
      <c r="R21" s="40">
        <v>0</v>
      </c>
      <c r="S21" s="41"/>
      <c r="T21" s="40">
        <v>614108</v>
      </c>
    </row>
    <row r="22" spans="2:20" s="37" customFormat="1" ht="21.75" customHeight="1" x14ac:dyDescent="0.25">
      <c r="B22" s="37" t="s">
        <v>155</v>
      </c>
      <c r="D22" s="38">
        <v>24</v>
      </c>
      <c r="F22" s="37" t="s">
        <v>56</v>
      </c>
      <c r="H22" s="38">
        <v>0</v>
      </c>
      <c r="J22" s="40">
        <v>10049</v>
      </c>
      <c r="K22" s="41"/>
      <c r="L22" s="40">
        <v>0</v>
      </c>
      <c r="M22" s="41"/>
      <c r="N22" s="40">
        <v>10049</v>
      </c>
      <c r="O22" s="41"/>
      <c r="P22" s="40">
        <v>246579</v>
      </c>
      <c r="Q22" s="41"/>
      <c r="R22" s="40">
        <v>0</v>
      </c>
      <c r="S22" s="41"/>
      <c r="T22" s="40">
        <v>246579</v>
      </c>
    </row>
    <row r="23" spans="2:20" s="37" customFormat="1" ht="21.75" customHeight="1" x14ac:dyDescent="0.25">
      <c r="B23" s="37" t="s">
        <v>108</v>
      </c>
      <c r="D23" s="38">
        <v>19</v>
      </c>
      <c r="F23" s="37" t="s">
        <v>56</v>
      </c>
      <c r="H23" s="38">
        <v>18</v>
      </c>
      <c r="J23" s="40">
        <v>14794</v>
      </c>
      <c r="K23" s="41"/>
      <c r="L23" s="40">
        <v>0</v>
      </c>
      <c r="M23" s="41"/>
      <c r="N23" s="40">
        <v>14794</v>
      </c>
      <c r="O23" s="41"/>
      <c r="P23" s="40">
        <v>224104</v>
      </c>
      <c r="Q23" s="41"/>
      <c r="R23" s="40">
        <v>55</v>
      </c>
      <c r="S23" s="41"/>
      <c r="T23" s="40">
        <v>224049</v>
      </c>
    </row>
    <row r="24" spans="2:20" s="37" customFormat="1" ht="21.75" customHeight="1" x14ac:dyDescent="0.25">
      <c r="B24" s="37" t="s">
        <v>147</v>
      </c>
      <c r="D24" s="38">
        <v>15</v>
      </c>
      <c r="F24" s="37" t="s">
        <v>56</v>
      </c>
      <c r="H24" s="38">
        <v>0</v>
      </c>
      <c r="J24" s="40">
        <v>1377</v>
      </c>
      <c r="K24" s="41"/>
      <c r="L24" s="40">
        <v>0</v>
      </c>
      <c r="M24" s="41"/>
      <c r="N24" s="40">
        <v>1377</v>
      </c>
      <c r="O24" s="41"/>
      <c r="P24" s="40">
        <v>118745</v>
      </c>
      <c r="Q24" s="41"/>
      <c r="R24" s="40">
        <v>0</v>
      </c>
      <c r="S24" s="41"/>
      <c r="T24" s="40">
        <v>118745</v>
      </c>
    </row>
    <row r="25" spans="2:20" s="37" customFormat="1" ht="21.75" customHeight="1" x14ac:dyDescent="0.25">
      <c r="B25" s="37" t="s">
        <v>201</v>
      </c>
      <c r="D25" s="38">
        <v>9</v>
      </c>
      <c r="F25" s="37" t="s">
        <v>56</v>
      </c>
      <c r="H25" s="38">
        <v>0</v>
      </c>
      <c r="J25" s="40">
        <v>2248</v>
      </c>
      <c r="K25" s="41"/>
      <c r="L25" s="40">
        <v>0</v>
      </c>
      <c r="M25" s="41"/>
      <c r="N25" s="40">
        <v>2248</v>
      </c>
      <c r="O25" s="41"/>
      <c r="P25" s="40">
        <v>9439</v>
      </c>
      <c r="Q25" s="41"/>
      <c r="R25" s="40">
        <v>0</v>
      </c>
      <c r="S25" s="41"/>
      <c r="T25" s="40">
        <v>9439</v>
      </c>
    </row>
    <row r="26" spans="2:20" s="37" customFormat="1" ht="21.75" customHeight="1" x14ac:dyDescent="0.25">
      <c r="B26" s="37" t="s">
        <v>111</v>
      </c>
      <c r="D26" s="38">
        <v>17</v>
      </c>
      <c r="F26" s="37" t="s">
        <v>56</v>
      </c>
      <c r="H26" s="38">
        <v>0</v>
      </c>
      <c r="J26" s="40">
        <v>0</v>
      </c>
      <c r="K26" s="41"/>
      <c r="L26" s="40">
        <v>0</v>
      </c>
      <c r="M26" s="41"/>
      <c r="N26" s="40">
        <v>0</v>
      </c>
      <c r="O26" s="41"/>
      <c r="P26" s="40">
        <v>4109</v>
      </c>
      <c r="Q26" s="41"/>
      <c r="R26" s="40">
        <v>0</v>
      </c>
      <c r="S26" s="41"/>
      <c r="T26" s="40">
        <v>4109</v>
      </c>
    </row>
    <row r="27" spans="2:20" s="37" customFormat="1" ht="21.75" customHeight="1" x14ac:dyDescent="0.25">
      <c r="D27" s="38"/>
      <c r="H27" s="38"/>
      <c r="J27" s="40"/>
      <c r="K27" s="41"/>
      <c r="L27" s="40"/>
      <c r="M27" s="41"/>
      <c r="N27" s="40"/>
      <c r="O27" s="41"/>
      <c r="P27" s="40"/>
      <c r="Q27" s="41"/>
      <c r="R27" s="40"/>
      <c r="S27" s="41"/>
      <c r="T27" s="40"/>
    </row>
    <row r="28" spans="2:20" s="37" customFormat="1" ht="21.75" customHeight="1" thickBot="1" x14ac:dyDescent="0.3">
      <c r="B28" s="143" t="s">
        <v>85</v>
      </c>
      <c r="C28" s="143"/>
      <c r="D28" s="143"/>
      <c r="E28" s="143"/>
      <c r="F28" s="143"/>
      <c r="G28" s="143"/>
      <c r="H28" s="143"/>
      <c r="J28" s="44">
        <f>SUM(J10:J26)</f>
        <v>678037809</v>
      </c>
      <c r="L28" s="44">
        <f>SUM(L10:L26)</f>
        <v>0</v>
      </c>
      <c r="N28" s="44">
        <f>SUM(N10:N26)</f>
        <v>678037809</v>
      </c>
      <c r="P28" s="44">
        <f>SUM(P10:P26)</f>
        <v>13303565382</v>
      </c>
      <c r="R28" s="44">
        <f>SUM(R10:R26)</f>
        <v>55</v>
      </c>
      <c r="T28" s="44">
        <f>SUM(T10:T26)</f>
        <v>13303565327</v>
      </c>
    </row>
    <row r="29" spans="2:20" ht="21.75" customHeight="1" thickTop="1" x14ac:dyDescent="0.25"/>
    <row r="31" spans="2:20" ht="21.75" customHeight="1" x14ac:dyDescent="0.25">
      <c r="J31" s="67">
        <v>9</v>
      </c>
    </row>
  </sheetData>
  <sortState xmlns:xlrd2="http://schemas.microsoft.com/office/spreadsheetml/2017/richdata2" ref="B10:T26">
    <sortCondition descending="1" ref="T10:T26"/>
  </sortState>
  <mergeCells count="17">
    <mergeCell ref="H9"/>
    <mergeCell ref="B8:H8"/>
    <mergeCell ref="B2:T2"/>
    <mergeCell ref="B3:T3"/>
    <mergeCell ref="B4:T4"/>
    <mergeCell ref="B28:H28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</mergeCells>
  <printOptions horizontalCentered="1" verticalCentered="1"/>
  <pageMargins left="0.2" right="0.2" top="0" bottom="0" header="0" footer="0"/>
  <pageSetup paperSize="9" scale="7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AB31"/>
  <sheetViews>
    <sheetView rightToLeft="1" view="pageBreakPreview" topLeftCell="A13" zoomScale="60" zoomScaleNormal="60" workbookViewId="0">
      <selection activeCell="D40" sqref="D40"/>
    </sheetView>
  </sheetViews>
  <sheetFormatPr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4.85546875" style="4" bestFit="1" customWidth="1"/>
    <col min="5" max="5" width="1" style="4" customWidth="1"/>
    <col min="6" max="6" width="16.5703125" style="4" bestFit="1" customWidth="1"/>
    <col min="7" max="7" width="1" style="4" customWidth="1"/>
    <col min="8" max="8" width="16" style="4" bestFit="1" customWidth="1"/>
    <col min="9" max="9" width="1" style="4" customWidth="1"/>
    <col min="10" max="10" width="17" style="4" customWidth="1"/>
    <col min="11" max="11" width="1" style="4" customWidth="1"/>
    <col min="12" max="12" width="15" style="5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710937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5" width="9.140625" style="4"/>
    <col min="26" max="26" width="13" style="4" bestFit="1" customWidth="1"/>
    <col min="27" max="16384" width="9.140625" style="4"/>
  </cols>
  <sheetData>
    <row r="2" spans="2:28" ht="33" x14ac:dyDescent="0.55000000000000004">
      <c r="B2" s="126" t="s">
        <v>128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</row>
    <row r="3" spans="2:28" ht="33" x14ac:dyDescent="0.55000000000000004">
      <c r="B3" s="126" t="s">
        <v>48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</row>
    <row r="4" spans="2:28" ht="33" x14ac:dyDescent="0.55000000000000004">
      <c r="B4" s="126" t="s">
        <v>221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</row>
    <row r="7" spans="2:28" s="2" customFormat="1" ht="30" x14ac:dyDescent="0.55000000000000004">
      <c r="B7" s="14" t="s">
        <v>118</v>
      </c>
      <c r="E7" s="13"/>
      <c r="F7" s="13"/>
      <c r="G7" s="13"/>
      <c r="H7" s="13"/>
      <c r="I7" s="13"/>
      <c r="J7" s="13"/>
      <c r="K7" s="13"/>
      <c r="L7" s="114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1.5" customHeight="1" x14ac:dyDescent="0.55000000000000004">
      <c r="B8" s="117" t="s">
        <v>1</v>
      </c>
      <c r="D8" s="118" t="s">
        <v>50</v>
      </c>
      <c r="E8" s="118" t="s">
        <v>50</v>
      </c>
      <c r="F8" s="118" t="s">
        <v>50</v>
      </c>
      <c r="G8" s="118" t="s">
        <v>50</v>
      </c>
      <c r="H8" s="118" t="s">
        <v>50</v>
      </c>
      <c r="I8" s="118" t="s">
        <v>50</v>
      </c>
      <c r="J8" s="118" t="s">
        <v>50</v>
      </c>
      <c r="K8" s="118" t="s">
        <v>50</v>
      </c>
      <c r="L8" s="118" t="s">
        <v>50</v>
      </c>
      <c r="N8" s="118" t="s">
        <v>51</v>
      </c>
      <c r="O8" s="118" t="s">
        <v>51</v>
      </c>
      <c r="P8" s="118" t="s">
        <v>51</v>
      </c>
      <c r="Q8" s="118" t="s">
        <v>51</v>
      </c>
      <c r="R8" s="118" t="s">
        <v>51</v>
      </c>
      <c r="S8" s="118" t="s">
        <v>51</v>
      </c>
      <c r="T8" s="118" t="s">
        <v>51</v>
      </c>
      <c r="U8" s="118" t="s">
        <v>51</v>
      </c>
      <c r="V8" s="118" t="s">
        <v>51</v>
      </c>
    </row>
    <row r="9" spans="2:28" s="49" customFormat="1" ht="55.5" customHeight="1" x14ac:dyDescent="0.25">
      <c r="B9" s="117" t="s">
        <v>1</v>
      </c>
      <c r="D9" s="145" t="s">
        <v>224</v>
      </c>
      <c r="E9" s="50"/>
      <c r="F9" s="145" t="s">
        <v>71</v>
      </c>
      <c r="G9" s="50"/>
      <c r="H9" s="145" t="s">
        <v>72</v>
      </c>
      <c r="I9" s="50"/>
      <c r="J9" s="145" t="s">
        <v>43</v>
      </c>
      <c r="K9" s="50"/>
      <c r="L9" s="146" t="s">
        <v>73</v>
      </c>
      <c r="N9" s="145" t="s">
        <v>70</v>
      </c>
      <c r="O9" s="50"/>
      <c r="P9" s="145" t="s">
        <v>71</v>
      </c>
      <c r="Q9" s="50"/>
      <c r="R9" s="145" t="s">
        <v>72</v>
      </c>
      <c r="S9" s="50"/>
      <c r="T9" s="145" t="s">
        <v>43</v>
      </c>
      <c r="U9" s="50"/>
      <c r="V9" s="145" t="s">
        <v>73</v>
      </c>
    </row>
    <row r="10" spans="2:28" x14ac:dyDescent="0.55000000000000004">
      <c r="B10" s="4" t="s">
        <v>14</v>
      </c>
      <c r="D10" s="30">
        <v>0</v>
      </c>
      <c r="F10" s="30">
        <v>-535952057</v>
      </c>
      <c r="H10" s="30">
        <v>0</v>
      </c>
      <c r="J10" s="30">
        <v>-535952057</v>
      </c>
      <c r="L10" s="54">
        <v>-0.3538</v>
      </c>
      <c r="N10" s="30">
        <v>773566460</v>
      </c>
      <c r="P10" s="30">
        <v>1910409751</v>
      </c>
      <c r="R10" s="30">
        <v>335652613</v>
      </c>
      <c r="T10" s="30">
        <v>3019628824</v>
      </c>
      <c r="V10" s="54">
        <v>5.1299999999999998E-2</v>
      </c>
    </row>
    <row r="11" spans="2:28" x14ac:dyDescent="0.55000000000000004">
      <c r="B11" s="4" t="s">
        <v>206</v>
      </c>
      <c r="D11" s="30">
        <v>0</v>
      </c>
      <c r="F11" s="30">
        <v>0</v>
      </c>
      <c r="H11" s="30">
        <v>2010190902</v>
      </c>
      <c r="J11" s="30">
        <v>2010190902</v>
      </c>
      <c r="L11" s="54">
        <v>1.3269</v>
      </c>
      <c r="N11" s="30">
        <v>0</v>
      </c>
      <c r="P11" s="30">
        <v>0</v>
      </c>
      <c r="R11" s="30">
        <v>2126585926</v>
      </c>
      <c r="T11" s="30">
        <v>2126585926</v>
      </c>
      <c r="V11" s="54">
        <v>3.61E-2</v>
      </c>
      <c r="Z11" s="54"/>
    </row>
    <row r="12" spans="2:28" x14ac:dyDescent="0.55000000000000004">
      <c r="B12" s="4" t="s">
        <v>63</v>
      </c>
      <c r="D12" s="30">
        <v>0</v>
      </c>
      <c r="F12" s="30">
        <v>0</v>
      </c>
      <c r="H12" s="30">
        <v>0</v>
      </c>
      <c r="J12" s="30">
        <v>0</v>
      </c>
      <c r="L12" s="54">
        <v>0</v>
      </c>
      <c r="N12" s="30">
        <v>0</v>
      </c>
      <c r="P12" s="30">
        <v>0</v>
      </c>
      <c r="R12" s="30">
        <v>1537685578</v>
      </c>
      <c r="T12" s="30">
        <v>1537685578</v>
      </c>
      <c r="V12" s="54">
        <v>2.6100000000000002E-2</v>
      </c>
    </row>
    <row r="13" spans="2:28" x14ac:dyDescent="0.55000000000000004">
      <c r="B13" s="4" t="s">
        <v>131</v>
      </c>
      <c r="D13" s="30">
        <v>0</v>
      </c>
      <c r="F13" s="30">
        <v>116303850</v>
      </c>
      <c r="H13" s="30">
        <v>0</v>
      </c>
      <c r="J13" s="30">
        <v>116303850</v>
      </c>
      <c r="L13" s="54">
        <v>7.6799999999999993E-2</v>
      </c>
      <c r="N13" s="30">
        <v>573750000</v>
      </c>
      <c r="P13" s="30">
        <v>539242504</v>
      </c>
      <c r="R13" s="30">
        <v>105734679</v>
      </c>
      <c r="T13" s="30">
        <v>1218727183</v>
      </c>
      <c r="V13" s="54">
        <v>2.07E-2</v>
      </c>
    </row>
    <row r="14" spans="2:28" x14ac:dyDescent="0.55000000000000004">
      <c r="B14" s="4" t="s">
        <v>173</v>
      </c>
      <c r="D14" s="30">
        <v>0</v>
      </c>
      <c r="F14" s="30">
        <v>-483108300</v>
      </c>
      <c r="H14" s="30">
        <v>0</v>
      </c>
      <c r="J14" s="30">
        <v>-483108300</v>
      </c>
      <c r="L14" s="54">
        <v>-0.31890000000000002</v>
      </c>
      <c r="N14" s="30">
        <v>0</v>
      </c>
      <c r="P14" s="30">
        <v>181907774</v>
      </c>
      <c r="R14" s="30">
        <v>972291487</v>
      </c>
      <c r="T14" s="30">
        <v>1154199261</v>
      </c>
      <c r="V14" s="54">
        <v>1.9599999999999999E-2</v>
      </c>
    </row>
    <row r="15" spans="2:28" x14ac:dyDescent="0.55000000000000004">
      <c r="B15" s="4" t="s">
        <v>15</v>
      </c>
      <c r="D15" s="30">
        <v>0</v>
      </c>
      <c r="F15" s="30">
        <v>0</v>
      </c>
      <c r="H15" s="30">
        <v>0</v>
      </c>
      <c r="J15" s="30">
        <v>0</v>
      </c>
      <c r="L15" s="54">
        <v>0</v>
      </c>
      <c r="N15" s="30">
        <v>697017100</v>
      </c>
      <c r="P15" s="30">
        <v>0</v>
      </c>
      <c r="R15" s="30">
        <v>115555255</v>
      </c>
      <c r="T15" s="30">
        <v>812572355</v>
      </c>
      <c r="V15" s="54">
        <v>1.38E-2</v>
      </c>
    </row>
    <row r="16" spans="2:28" x14ac:dyDescent="0.55000000000000004">
      <c r="B16" s="4" t="s">
        <v>127</v>
      </c>
      <c r="D16" s="30">
        <v>0</v>
      </c>
      <c r="F16" s="30">
        <v>0</v>
      </c>
      <c r="H16" s="30">
        <v>0</v>
      </c>
      <c r="J16" s="30">
        <v>0</v>
      </c>
      <c r="L16" s="54">
        <v>0</v>
      </c>
      <c r="N16" s="30">
        <v>202667631</v>
      </c>
      <c r="P16" s="30">
        <v>0</v>
      </c>
      <c r="R16" s="30">
        <v>414222882</v>
      </c>
      <c r="T16" s="30">
        <v>616890513</v>
      </c>
      <c r="V16" s="54">
        <v>1.0500000000000001E-2</v>
      </c>
    </row>
    <row r="17" spans="2:22" x14ac:dyDescent="0.55000000000000004">
      <c r="B17" s="4" t="s">
        <v>69</v>
      </c>
      <c r="D17" s="30">
        <v>0</v>
      </c>
      <c r="F17" s="30">
        <v>0</v>
      </c>
      <c r="H17" s="30">
        <v>0</v>
      </c>
      <c r="J17" s="30">
        <v>0</v>
      </c>
      <c r="L17" s="54">
        <v>0</v>
      </c>
      <c r="N17" s="30">
        <v>0</v>
      </c>
      <c r="P17" s="30">
        <v>0</v>
      </c>
      <c r="R17" s="30">
        <v>556717722</v>
      </c>
      <c r="T17" s="30">
        <v>556717722</v>
      </c>
      <c r="V17" s="54">
        <v>9.4999999999999998E-3</v>
      </c>
    </row>
    <row r="18" spans="2:22" x14ac:dyDescent="0.55000000000000004">
      <c r="B18" s="4" t="s">
        <v>129</v>
      </c>
      <c r="D18" s="30">
        <v>0</v>
      </c>
      <c r="F18" s="30">
        <v>0</v>
      </c>
      <c r="H18" s="30">
        <v>0</v>
      </c>
      <c r="J18" s="30">
        <v>0</v>
      </c>
      <c r="L18" s="54">
        <v>0</v>
      </c>
      <c r="N18" s="30">
        <v>0</v>
      </c>
      <c r="P18" s="30">
        <v>0</v>
      </c>
      <c r="R18" s="30">
        <v>357306264</v>
      </c>
      <c r="T18" s="30">
        <v>357306264</v>
      </c>
      <c r="V18" s="54">
        <v>6.1000000000000004E-3</v>
      </c>
    </row>
    <row r="19" spans="2:22" x14ac:dyDescent="0.55000000000000004">
      <c r="B19" s="4" t="s">
        <v>169</v>
      </c>
      <c r="D19" s="30">
        <v>0</v>
      </c>
      <c r="F19" s="30">
        <v>0</v>
      </c>
      <c r="H19" s="30">
        <v>0</v>
      </c>
      <c r="J19" s="30">
        <v>0</v>
      </c>
      <c r="L19" s="54">
        <v>0</v>
      </c>
      <c r="N19" s="30">
        <v>0</v>
      </c>
      <c r="P19" s="30">
        <v>0</v>
      </c>
      <c r="R19" s="30">
        <v>58151958</v>
      </c>
      <c r="T19" s="30">
        <v>58151958</v>
      </c>
      <c r="V19" s="54">
        <v>1E-3</v>
      </c>
    </row>
    <row r="20" spans="2:22" x14ac:dyDescent="0.55000000000000004">
      <c r="B20" s="4" t="s">
        <v>170</v>
      </c>
      <c r="D20" s="30">
        <v>0</v>
      </c>
      <c r="F20" s="30">
        <v>0</v>
      </c>
      <c r="H20" s="30">
        <v>0</v>
      </c>
      <c r="J20" s="30">
        <v>0</v>
      </c>
      <c r="L20" s="54">
        <v>0</v>
      </c>
      <c r="N20" s="30">
        <v>0</v>
      </c>
      <c r="P20" s="30">
        <v>0</v>
      </c>
      <c r="R20" s="30">
        <v>14014199</v>
      </c>
      <c r="T20" s="30">
        <v>14014199</v>
      </c>
      <c r="V20" s="54">
        <v>2.0000000000000001E-4</v>
      </c>
    </row>
    <row r="21" spans="2:22" x14ac:dyDescent="0.55000000000000004">
      <c r="B21" s="4" t="s">
        <v>207</v>
      </c>
      <c r="D21" s="30">
        <v>0</v>
      </c>
      <c r="F21" s="30">
        <v>0</v>
      </c>
      <c r="H21" s="30">
        <v>0</v>
      </c>
      <c r="J21" s="30">
        <v>0</v>
      </c>
      <c r="L21" s="54">
        <v>0</v>
      </c>
      <c r="N21" s="30">
        <v>0</v>
      </c>
      <c r="P21" s="30">
        <v>0</v>
      </c>
      <c r="R21" s="30">
        <v>-20254</v>
      </c>
      <c r="T21" s="30">
        <v>-20254</v>
      </c>
      <c r="V21" s="54">
        <v>0</v>
      </c>
    </row>
    <row r="22" spans="2:22" x14ac:dyDescent="0.55000000000000004">
      <c r="B22" s="4" t="s">
        <v>13</v>
      </c>
      <c r="D22" s="30">
        <v>0</v>
      </c>
      <c r="F22" s="30">
        <v>0</v>
      </c>
      <c r="H22" s="30">
        <v>0</v>
      </c>
      <c r="J22" s="30">
        <v>0</v>
      </c>
      <c r="L22" s="54">
        <v>0</v>
      </c>
      <c r="N22" s="30">
        <v>0</v>
      </c>
      <c r="P22" s="30">
        <v>0</v>
      </c>
      <c r="R22" s="30">
        <v>-16807037</v>
      </c>
      <c r="T22" s="30">
        <v>-16807037</v>
      </c>
      <c r="V22" s="54">
        <v>-2.9999999999999997E-4</v>
      </c>
    </row>
    <row r="23" spans="2:22" x14ac:dyDescent="0.55000000000000004">
      <c r="B23" s="4" t="s">
        <v>17</v>
      </c>
      <c r="D23" s="30">
        <v>0</v>
      </c>
      <c r="F23" s="30">
        <v>-1076556150</v>
      </c>
      <c r="H23" s="30">
        <v>0</v>
      </c>
      <c r="J23" s="30">
        <v>-1076556150</v>
      </c>
      <c r="L23" s="54">
        <v>-0.71060000000000001</v>
      </c>
      <c r="N23" s="30">
        <v>310456320</v>
      </c>
      <c r="P23" s="30">
        <v>-293741776</v>
      </c>
      <c r="R23" s="30">
        <v>-116902195</v>
      </c>
      <c r="T23" s="30">
        <v>-100187651</v>
      </c>
      <c r="V23" s="54">
        <v>-1.6999999999999999E-3</v>
      </c>
    </row>
    <row r="24" spans="2:22" x14ac:dyDescent="0.55000000000000004">
      <c r="B24" s="4" t="s">
        <v>177</v>
      </c>
      <c r="D24" s="30">
        <v>0</v>
      </c>
      <c r="F24" s="30">
        <v>-64414440</v>
      </c>
      <c r="H24" s="30">
        <v>0</v>
      </c>
      <c r="J24" s="30">
        <v>-64414440</v>
      </c>
      <c r="L24" s="54">
        <v>-4.2500000000000003E-2</v>
      </c>
      <c r="N24" s="30">
        <v>0</v>
      </c>
      <c r="P24" s="30">
        <v>-209509400</v>
      </c>
      <c r="R24" s="30">
        <v>19145434</v>
      </c>
      <c r="T24" s="30">
        <v>-190363966</v>
      </c>
      <c r="V24" s="54">
        <v>-3.2000000000000002E-3</v>
      </c>
    </row>
    <row r="25" spans="2:22" x14ac:dyDescent="0.55000000000000004">
      <c r="B25" s="4" t="s">
        <v>178</v>
      </c>
      <c r="D25" s="30">
        <v>0</v>
      </c>
      <c r="F25" s="30">
        <v>0</v>
      </c>
      <c r="H25" s="30">
        <v>0</v>
      </c>
      <c r="J25" s="30">
        <v>0</v>
      </c>
      <c r="L25" s="54">
        <v>0</v>
      </c>
      <c r="N25" s="30">
        <v>0</v>
      </c>
      <c r="P25" s="30">
        <v>0</v>
      </c>
      <c r="R25" s="30">
        <v>-230229061</v>
      </c>
      <c r="T25" s="30">
        <v>-230229061</v>
      </c>
      <c r="V25" s="54">
        <v>-3.8999999999999998E-3</v>
      </c>
    </row>
    <row r="26" spans="2:22" x14ac:dyDescent="0.55000000000000004">
      <c r="B26" s="4" t="s">
        <v>130</v>
      </c>
      <c r="D26" s="30">
        <v>0</v>
      </c>
      <c r="F26" s="30">
        <v>-732808589</v>
      </c>
      <c r="H26" s="30">
        <v>0</v>
      </c>
      <c r="J26" s="30">
        <v>-732808589</v>
      </c>
      <c r="L26" s="54">
        <v>-0.48370000000000002</v>
      </c>
      <c r="N26" s="30">
        <v>513000000</v>
      </c>
      <c r="P26" s="30">
        <v>-1079244444</v>
      </c>
      <c r="R26" s="30">
        <v>-42951698</v>
      </c>
      <c r="T26" s="30">
        <v>-609196142</v>
      </c>
      <c r="V26" s="54">
        <v>-1.04E-2</v>
      </c>
    </row>
    <row r="27" spans="2:22" x14ac:dyDescent="0.55000000000000004">
      <c r="B27" s="4" t="s">
        <v>16</v>
      </c>
      <c r="D27" s="30">
        <v>0</v>
      </c>
      <c r="F27" s="30">
        <v>276743520</v>
      </c>
      <c r="H27" s="30">
        <v>0</v>
      </c>
      <c r="J27" s="30">
        <v>276743520</v>
      </c>
      <c r="L27" s="54">
        <v>0.1827</v>
      </c>
      <c r="N27" s="30">
        <v>790500000</v>
      </c>
      <c r="P27" s="30">
        <v>743038263</v>
      </c>
      <c r="R27" s="30">
        <v>-2299902020</v>
      </c>
      <c r="T27" s="30">
        <v>-766363757</v>
      </c>
      <c r="V27" s="54">
        <v>-1.2999999999999999E-2</v>
      </c>
    </row>
    <row r="28" spans="2:22" x14ac:dyDescent="0.55000000000000004">
      <c r="B28" s="4" t="s">
        <v>132</v>
      </c>
      <c r="D28" s="30">
        <v>0</v>
      </c>
      <c r="F28" s="30">
        <v>0</v>
      </c>
      <c r="H28" s="30">
        <v>0</v>
      </c>
      <c r="J28" s="30">
        <v>0</v>
      </c>
      <c r="L28" s="54">
        <v>0</v>
      </c>
      <c r="N28" s="30">
        <v>362880000</v>
      </c>
      <c r="P28" s="30">
        <v>0</v>
      </c>
      <c r="R28" s="30">
        <v>-1163926258</v>
      </c>
      <c r="T28" s="30">
        <v>-801046258</v>
      </c>
      <c r="V28" s="54">
        <v>-1.3599999999999999E-2</v>
      </c>
    </row>
    <row r="29" spans="2:22" ht="21.75" thickBot="1" x14ac:dyDescent="0.6">
      <c r="B29" s="52" t="s">
        <v>85</v>
      </c>
      <c r="D29" s="53">
        <f>SUM(D10:D28)</f>
        <v>0</v>
      </c>
      <c r="F29" s="53">
        <f>SUM(F10:F28)</f>
        <v>-2499792166</v>
      </c>
      <c r="H29" s="53">
        <f>SUM(H10:H28)</f>
        <v>2010190902</v>
      </c>
      <c r="J29" s="53">
        <f>SUM(J10:J28)</f>
        <v>-489601264</v>
      </c>
      <c r="L29" s="103">
        <f>SUM(L10:L28)</f>
        <v>-0.32309999999999994</v>
      </c>
      <c r="N29" s="53">
        <f>SUM(N10:N28)</f>
        <v>4223837511</v>
      </c>
      <c r="P29" s="53">
        <f>SUM(P10:P28)</f>
        <v>1792102672</v>
      </c>
      <c r="R29" s="53">
        <f>SUM(R10:R28)</f>
        <v>2742325474</v>
      </c>
      <c r="T29" s="53">
        <f>SUM(T10:T28)</f>
        <v>8758265657</v>
      </c>
      <c r="V29" s="103">
        <f>SUM(V10:V28)</f>
        <v>0.14880000000000004</v>
      </c>
    </row>
    <row r="30" spans="2:22" ht="21.75" thickTop="1" x14ac:dyDescent="0.55000000000000004">
      <c r="V30" s="54"/>
    </row>
    <row r="31" spans="2:22" ht="30" x14ac:dyDescent="0.75">
      <c r="L31" s="115"/>
    </row>
  </sheetData>
  <sortState xmlns:xlrd2="http://schemas.microsoft.com/office/spreadsheetml/2017/richdata2" ref="B10:V28">
    <sortCondition descending="1" ref="T10:T28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conditionalFormatting sqref="V10:V28">
    <cfRule type="containsText" dxfId="0" priority="1" operator="containsText" text="5.13%">
      <formula>NOT(ISERROR(SEARCH("5.13%",V10)))</formula>
    </cfRule>
  </conditionalFormatting>
  <printOptions horizontalCentered="1" verticalCentered="1"/>
  <pageMargins left="0.25" right="0.25" top="0" bottom="0" header="0" footer="0"/>
  <pageSetup paperSize="9" scale="6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19"/>
  <sheetViews>
    <sheetView rightToLeft="1" view="pageBreakPreview" zoomScale="60" zoomScaleNormal="85" workbookViewId="0">
      <selection activeCell="D40" sqref="D40"/>
    </sheetView>
  </sheetViews>
  <sheetFormatPr defaultRowHeight="21" x14ac:dyDescent="0.55000000000000004"/>
  <cols>
    <col min="1" max="1" width="4.7109375" style="2" customWidth="1"/>
    <col min="2" max="2" width="27.5703125" style="2" bestFit="1" customWidth="1"/>
    <col min="3" max="3" width="1" style="2" customWidth="1"/>
    <col min="4" max="4" width="15.85546875" style="2" bestFit="1" customWidth="1"/>
    <col min="5" max="5" width="1" style="2" customWidth="1"/>
    <col min="6" max="6" width="17.5703125" style="2" customWidth="1"/>
    <col min="7" max="7" width="1" style="2" customWidth="1"/>
    <col min="8" max="8" width="13.5703125" style="2" customWidth="1"/>
    <col min="9" max="9" width="1" style="2" customWidth="1"/>
    <col min="10" max="10" width="14.140625" style="2" customWidth="1"/>
    <col min="11" max="11" width="1" style="2" customWidth="1"/>
    <col min="12" max="12" width="12.7109375" style="2" bestFit="1" customWidth="1"/>
    <col min="13" max="13" width="1" style="2" customWidth="1"/>
    <col min="14" max="14" width="15.85546875" style="2" customWidth="1"/>
    <col min="15" max="15" width="1" style="2" customWidth="1"/>
    <col min="16" max="16" width="15.7109375" style="2" customWidth="1"/>
    <col min="17" max="17" width="1" style="2" customWidth="1"/>
    <col min="18" max="18" width="13" style="2" customWidth="1"/>
    <col min="19" max="19" width="1" style="2" customWidth="1"/>
    <col min="20" max="20" width="15.7109375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16" t="s">
        <v>128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</row>
    <row r="3" spans="2:28" ht="30" x14ac:dyDescent="0.55000000000000004">
      <c r="B3" s="116" t="s">
        <v>48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</row>
    <row r="4" spans="2:28" ht="30" x14ac:dyDescent="0.55000000000000004">
      <c r="B4" s="116" t="s">
        <v>221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</row>
    <row r="6" spans="2:28" ht="30" x14ac:dyDescent="0.55000000000000004">
      <c r="B6" s="14" t="s">
        <v>119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46" customFormat="1" ht="24" x14ac:dyDescent="0.6">
      <c r="B7" s="150" t="s">
        <v>1</v>
      </c>
      <c r="D7" s="147" t="s">
        <v>57</v>
      </c>
      <c r="E7" s="147" t="s">
        <v>57</v>
      </c>
      <c r="F7" s="147" t="s">
        <v>57</v>
      </c>
      <c r="G7" s="147" t="s">
        <v>57</v>
      </c>
      <c r="H7" s="147" t="s">
        <v>57</v>
      </c>
      <c r="J7" s="147" t="s">
        <v>50</v>
      </c>
      <c r="K7" s="147" t="s">
        <v>50</v>
      </c>
      <c r="L7" s="147" t="s">
        <v>50</v>
      </c>
      <c r="M7" s="147" t="s">
        <v>50</v>
      </c>
      <c r="N7" s="147" t="s">
        <v>50</v>
      </c>
      <c r="P7" s="147" t="s">
        <v>51</v>
      </c>
      <c r="Q7" s="147" t="s">
        <v>51</v>
      </c>
      <c r="R7" s="147" t="s">
        <v>51</v>
      </c>
      <c r="S7" s="147" t="s">
        <v>51</v>
      </c>
      <c r="T7" s="147" t="s">
        <v>51</v>
      </c>
    </row>
    <row r="8" spans="2:28" s="46" customFormat="1" ht="56.25" customHeight="1" x14ac:dyDescent="0.6">
      <c r="B8" s="150" t="s">
        <v>1</v>
      </c>
      <c r="D8" s="149" t="s">
        <v>58</v>
      </c>
      <c r="E8" s="66"/>
      <c r="F8" s="149" t="s">
        <v>59</v>
      </c>
      <c r="G8" s="66"/>
      <c r="H8" s="149" t="s">
        <v>60</v>
      </c>
      <c r="J8" s="149" t="s">
        <v>61</v>
      </c>
      <c r="K8" s="66"/>
      <c r="L8" s="149" t="s">
        <v>54</v>
      </c>
      <c r="M8" s="66"/>
      <c r="N8" s="149" t="s">
        <v>62</v>
      </c>
      <c r="P8" s="149" t="s">
        <v>61</v>
      </c>
      <c r="Q8" s="66"/>
      <c r="R8" s="149" t="s">
        <v>54</v>
      </c>
      <c r="S8" s="66"/>
      <c r="T8" s="149" t="s">
        <v>62</v>
      </c>
    </row>
    <row r="9" spans="2:28" s="4" customFormat="1" x14ac:dyDescent="0.55000000000000004">
      <c r="B9" s="51" t="s">
        <v>16</v>
      </c>
      <c r="D9" s="51" t="s">
        <v>224</v>
      </c>
      <c r="F9" s="57">
        <v>465000</v>
      </c>
      <c r="H9" s="57">
        <v>1700</v>
      </c>
      <c r="J9" s="57">
        <v>0</v>
      </c>
      <c r="L9" s="57">
        <v>0</v>
      </c>
      <c r="N9" s="57">
        <v>0</v>
      </c>
      <c r="P9" s="57">
        <v>790500000</v>
      </c>
      <c r="R9" s="57">
        <v>0</v>
      </c>
      <c r="T9" s="57">
        <v>790500000</v>
      </c>
    </row>
    <row r="10" spans="2:28" s="4" customFormat="1" x14ac:dyDescent="0.55000000000000004">
      <c r="B10" s="4" t="s">
        <v>14</v>
      </c>
      <c r="D10" s="4" t="s">
        <v>160</v>
      </c>
      <c r="F10" s="30">
        <v>354847</v>
      </c>
      <c r="H10" s="30">
        <v>2180</v>
      </c>
      <c r="J10" s="30">
        <v>0</v>
      </c>
      <c r="L10" s="30">
        <v>0</v>
      </c>
      <c r="N10" s="30">
        <v>0</v>
      </c>
      <c r="P10" s="30">
        <v>773566460</v>
      </c>
      <c r="R10" s="30">
        <v>0</v>
      </c>
      <c r="T10" s="30">
        <v>773566460</v>
      </c>
    </row>
    <row r="11" spans="2:28" s="4" customFormat="1" x14ac:dyDescent="0.55000000000000004">
      <c r="B11" s="4" t="s">
        <v>15</v>
      </c>
      <c r="D11" s="4" t="s">
        <v>161</v>
      </c>
      <c r="F11" s="30">
        <v>206830</v>
      </c>
      <c r="H11" s="30">
        <v>3370</v>
      </c>
      <c r="J11" s="30">
        <v>0</v>
      </c>
      <c r="L11" s="30">
        <v>0</v>
      </c>
      <c r="N11" s="30">
        <v>0</v>
      </c>
      <c r="P11" s="30">
        <v>697017100</v>
      </c>
      <c r="R11" s="30">
        <v>0</v>
      </c>
      <c r="T11" s="30">
        <v>697017100</v>
      </c>
    </row>
    <row r="12" spans="2:28" s="4" customFormat="1" x14ac:dyDescent="0.55000000000000004">
      <c r="B12" s="4" t="s">
        <v>131</v>
      </c>
      <c r="D12" s="4" t="s">
        <v>162</v>
      </c>
      <c r="F12" s="30">
        <v>75000</v>
      </c>
      <c r="H12" s="30">
        <v>7650</v>
      </c>
      <c r="J12" s="30">
        <v>0</v>
      </c>
      <c r="L12" s="30">
        <v>0</v>
      </c>
      <c r="N12" s="30">
        <v>0</v>
      </c>
      <c r="P12" s="30">
        <v>573750000</v>
      </c>
      <c r="R12" s="30">
        <v>0</v>
      </c>
      <c r="T12" s="30">
        <v>573750000</v>
      </c>
    </row>
    <row r="13" spans="2:28" s="4" customFormat="1" x14ac:dyDescent="0.55000000000000004">
      <c r="B13" s="4" t="s">
        <v>130</v>
      </c>
      <c r="D13" s="4" t="s">
        <v>163</v>
      </c>
      <c r="F13" s="30">
        <v>90000</v>
      </c>
      <c r="H13" s="30">
        <v>5700</v>
      </c>
      <c r="J13" s="30">
        <v>0</v>
      </c>
      <c r="L13" s="30">
        <v>0</v>
      </c>
      <c r="N13" s="30">
        <v>0</v>
      </c>
      <c r="P13" s="30">
        <v>513000000</v>
      </c>
      <c r="R13" s="30">
        <v>0</v>
      </c>
      <c r="T13" s="30">
        <v>513000000</v>
      </c>
    </row>
    <row r="14" spans="2:28" s="4" customFormat="1" x14ac:dyDescent="0.55000000000000004">
      <c r="B14" s="4" t="s">
        <v>132</v>
      </c>
      <c r="D14" s="4" t="s">
        <v>164</v>
      </c>
      <c r="F14" s="30">
        <v>540000</v>
      </c>
      <c r="H14" s="30">
        <v>672</v>
      </c>
      <c r="J14" s="30">
        <v>0</v>
      </c>
      <c r="L14" s="30">
        <v>0</v>
      </c>
      <c r="N14" s="30">
        <v>0</v>
      </c>
      <c r="P14" s="30">
        <v>362880000</v>
      </c>
      <c r="R14" s="30">
        <v>0</v>
      </c>
      <c r="T14" s="30">
        <v>362880000</v>
      </c>
    </row>
    <row r="15" spans="2:28" s="4" customFormat="1" x14ac:dyDescent="0.55000000000000004">
      <c r="B15" s="4" t="s">
        <v>17</v>
      </c>
      <c r="D15" s="4" t="s">
        <v>165</v>
      </c>
      <c r="F15" s="30">
        <v>250368</v>
      </c>
      <c r="H15" s="30">
        <v>1240</v>
      </c>
      <c r="J15" s="30">
        <v>0</v>
      </c>
      <c r="L15" s="30">
        <v>0</v>
      </c>
      <c r="N15" s="30">
        <v>0</v>
      </c>
      <c r="P15" s="30">
        <v>310456320</v>
      </c>
      <c r="R15" s="30">
        <v>0</v>
      </c>
      <c r="T15" s="30">
        <v>310456320</v>
      </c>
    </row>
    <row r="16" spans="2:28" s="4" customFormat="1" x14ac:dyDescent="0.55000000000000004">
      <c r="B16" s="4" t="s">
        <v>127</v>
      </c>
      <c r="D16" s="4" t="s">
        <v>166</v>
      </c>
      <c r="F16" s="30">
        <v>38763</v>
      </c>
      <c r="H16" s="30">
        <v>5300</v>
      </c>
      <c r="J16" s="30">
        <v>0</v>
      </c>
      <c r="L16" s="30">
        <v>0</v>
      </c>
      <c r="N16" s="30">
        <v>0</v>
      </c>
      <c r="P16" s="30">
        <v>205443900</v>
      </c>
      <c r="R16" s="30">
        <v>2776269</v>
      </c>
      <c r="T16" s="30">
        <v>202667631</v>
      </c>
    </row>
    <row r="17" spans="2:20" ht="21.75" thickBot="1" x14ac:dyDescent="0.6">
      <c r="B17" s="148" t="s">
        <v>85</v>
      </c>
      <c r="C17" s="148"/>
      <c r="D17" s="148"/>
      <c r="E17" s="148"/>
      <c r="F17" s="148"/>
      <c r="G17" s="148"/>
      <c r="H17" s="148"/>
      <c r="J17" s="10">
        <f>SUM(J9:J16)</f>
        <v>0</v>
      </c>
      <c r="L17" s="10">
        <f>SUM(L9:L16)</f>
        <v>0</v>
      </c>
      <c r="N17" s="10">
        <f>SUM(N9:N16)</f>
        <v>0</v>
      </c>
      <c r="P17" s="10">
        <f>SUM(P9:P16)</f>
        <v>4226613780</v>
      </c>
      <c r="R17" s="10">
        <f>SUM(R9:R16)</f>
        <v>2776269</v>
      </c>
      <c r="T17" s="10">
        <f>SUM(T9:T16)</f>
        <v>4223837511</v>
      </c>
    </row>
    <row r="18" spans="2:20" ht="21.75" thickTop="1" x14ac:dyDescent="0.55000000000000004"/>
    <row r="19" spans="2:20" ht="30" x14ac:dyDescent="0.75">
      <c r="J19" s="60">
        <v>11</v>
      </c>
    </row>
  </sheetData>
  <sortState xmlns:xlrd2="http://schemas.microsoft.com/office/spreadsheetml/2017/richdata2" ref="B9:T16">
    <sortCondition descending="1" ref="T9:T16"/>
  </sortState>
  <mergeCells count="17">
    <mergeCell ref="H8"/>
    <mergeCell ref="D7:H7"/>
    <mergeCell ref="B2:T2"/>
    <mergeCell ref="B3:T3"/>
    <mergeCell ref="B4:T4"/>
    <mergeCell ref="B17:H17"/>
    <mergeCell ref="R8"/>
    <mergeCell ref="T8"/>
    <mergeCell ref="P7:T7"/>
    <mergeCell ref="J8"/>
    <mergeCell ref="L8"/>
    <mergeCell ref="N8"/>
    <mergeCell ref="J7:N7"/>
    <mergeCell ref="P8"/>
    <mergeCell ref="B7:B8"/>
    <mergeCell ref="D8"/>
    <mergeCell ref="F8"/>
  </mergeCells>
  <printOptions horizontalCentered="1" verticalCentered="1"/>
  <pageMargins left="0.2" right="0.2" top="0" bottom="0" header="0" footer="0"/>
  <pageSetup paperSize="9" scale="8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29"/>
  <sheetViews>
    <sheetView rightToLeft="1" view="pageBreakPreview" topLeftCell="A13" zoomScale="85" zoomScaleNormal="100" zoomScaleSheetLayoutView="85" workbookViewId="0">
      <selection activeCell="D40" sqref="D40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25.14062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18" t="s">
        <v>128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</row>
    <row r="3" spans="2:28" ht="30" x14ac:dyDescent="0.55000000000000004">
      <c r="B3" s="118" t="s">
        <v>48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28" ht="30" x14ac:dyDescent="0.55000000000000004">
      <c r="B4" s="118" t="s">
        <v>221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</row>
    <row r="5" spans="2:28" ht="61.5" customHeight="1" x14ac:dyDescent="0.55000000000000004"/>
    <row r="6" spans="2:28" s="2" customFormat="1" ht="30" x14ac:dyDescent="0.55000000000000004">
      <c r="B6" s="14" t="s">
        <v>120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2" customFormat="1" ht="34.5" customHeight="1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27" customHeight="1" x14ac:dyDescent="0.55000000000000004">
      <c r="B8" s="117" t="s">
        <v>1</v>
      </c>
      <c r="D8" s="118" t="s">
        <v>50</v>
      </c>
      <c r="E8" s="118" t="s">
        <v>50</v>
      </c>
      <c r="F8" s="118" t="s">
        <v>50</v>
      </c>
      <c r="G8" s="118" t="s">
        <v>50</v>
      </c>
      <c r="H8" s="118" t="s">
        <v>50</v>
      </c>
      <c r="I8" s="118" t="s">
        <v>50</v>
      </c>
      <c r="J8" s="118" t="s">
        <v>50</v>
      </c>
      <c r="L8" s="118" t="s">
        <v>51</v>
      </c>
      <c r="M8" s="118" t="s">
        <v>51</v>
      </c>
      <c r="N8" s="118" t="s">
        <v>51</v>
      </c>
      <c r="O8" s="118" t="s">
        <v>51</v>
      </c>
      <c r="P8" s="118" t="s">
        <v>51</v>
      </c>
      <c r="Q8" s="118" t="s">
        <v>51</v>
      </c>
      <c r="R8" s="118" t="s">
        <v>51</v>
      </c>
    </row>
    <row r="9" spans="2:28" ht="64.5" customHeight="1" x14ac:dyDescent="0.65">
      <c r="B9" s="117" t="s">
        <v>1</v>
      </c>
      <c r="D9" s="121" t="s">
        <v>224</v>
      </c>
      <c r="E9" s="58"/>
      <c r="F9" s="121" t="s">
        <v>65</v>
      </c>
      <c r="G9" s="58"/>
      <c r="H9" s="121" t="s">
        <v>66</v>
      </c>
      <c r="I9" s="58"/>
      <c r="J9" s="121" t="s">
        <v>67</v>
      </c>
      <c r="K9" s="45"/>
      <c r="L9" s="121" t="s">
        <v>5</v>
      </c>
      <c r="M9" s="58"/>
      <c r="N9" s="121" t="s">
        <v>65</v>
      </c>
      <c r="O9" s="58"/>
      <c r="P9" s="121" t="s">
        <v>66</v>
      </c>
      <c r="Q9" s="58"/>
      <c r="R9" s="121" t="s">
        <v>67</v>
      </c>
    </row>
    <row r="10" spans="2:28" s="5" customFormat="1" ht="21.75" customHeight="1" x14ac:dyDescent="0.25">
      <c r="B10" s="110" t="s">
        <v>14</v>
      </c>
      <c r="D10" s="111">
        <v>289871</v>
      </c>
      <c r="F10" s="111">
        <v>6540920273</v>
      </c>
      <c r="H10" s="111">
        <v>7076872331</v>
      </c>
      <c r="J10" s="111">
        <v>-535952057</v>
      </c>
      <c r="L10" s="111">
        <v>289871</v>
      </c>
      <c r="N10" s="111">
        <v>6540920273</v>
      </c>
      <c r="P10" s="111">
        <v>4630510522</v>
      </c>
      <c r="R10" s="111">
        <v>1910409751</v>
      </c>
    </row>
    <row r="11" spans="2:28" s="5" customFormat="1" ht="21.75" customHeight="1" x14ac:dyDescent="0.25">
      <c r="B11" s="5" t="s">
        <v>16</v>
      </c>
      <c r="D11" s="32">
        <v>960000</v>
      </c>
      <c r="F11" s="32">
        <v>6126528960</v>
      </c>
      <c r="H11" s="32">
        <v>5849785440</v>
      </c>
      <c r="J11" s="32">
        <v>276743520</v>
      </c>
      <c r="L11" s="32">
        <v>960000</v>
      </c>
      <c r="N11" s="32">
        <v>6126528960</v>
      </c>
      <c r="P11" s="32">
        <v>5383490697</v>
      </c>
      <c r="R11" s="32">
        <v>743038263</v>
      </c>
    </row>
    <row r="12" spans="2:28" s="5" customFormat="1" ht="21.75" customHeight="1" x14ac:dyDescent="0.25">
      <c r="B12" s="5" t="s">
        <v>131</v>
      </c>
      <c r="D12" s="32">
        <v>60000</v>
      </c>
      <c r="F12" s="32">
        <v>3766455450</v>
      </c>
      <c r="H12" s="32">
        <v>3650151600</v>
      </c>
      <c r="J12" s="32">
        <v>116303850</v>
      </c>
      <c r="L12" s="32">
        <v>60000</v>
      </c>
      <c r="N12" s="32">
        <v>3766455450</v>
      </c>
      <c r="P12" s="32">
        <v>3227212946</v>
      </c>
      <c r="R12" s="32">
        <v>539242504</v>
      </c>
    </row>
    <row r="13" spans="2:28" s="5" customFormat="1" ht="21.75" customHeight="1" x14ac:dyDescent="0.25">
      <c r="B13" s="5" t="s">
        <v>184</v>
      </c>
      <c r="D13" s="32">
        <v>6800</v>
      </c>
      <c r="F13" s="32">
        <v>6127729147</v>
      </c>
      <c r="H13" s="32">
        <v>6046823814</v>
      </c>
      <c r="J13" s="32">
        <v>80905333</v>
      </c>
      <c r="L13" s="32">
        <v>6800</v>
      </c>
      <c r="N13" s="32">
        <v>6127729147</v>
      </c>
      <c r="P13" s="32">
        <v>5714735607</v>
      </c>
      <c r="R13" s="32">
        <v>412993540</v>
      </c>
    </row>
    <row r="14" spans="2:28" s="5" customFormat="1" ht="21.75" customHeight="1" x14ac:dyDescent="0.25">
      <c r="B14" s="5" t="s">
        <v>134</v>
      </c>
      <c r="D14" s="32">
        <v>14060</v>
      </c>
      <c r="F14" s="32">
        <v>8813881594</v>
      </c>
      <c r="H14" s="32">
        <v>8641958960</v>
      </c>
      <c r="J14" s="32">
        <v>171922634</v>
      </c>
      <c r="L14" s="32">
        <v>14060</v>
      </c>
      <c r="N14" s="32">
        <v>8813881594</v>
      </c>
      <c r="P14" s="32">
        <v>8603040978</v>
      </c>
      <c r="R14" s="32">
        <v>210840616</v>
      </c>
    </row>
    <row r="15" spans="2:28" s="5" customFormat="1" ht="21.75" customHeight="1" x14ac:dyDescent="0.25">
      <c r="B15" s="5" t="s">
        <v>173</v>
      </c>
      <c r="D15" s="32">
        <v>300000</v>
      </c>
      <c r="F15" s="32">
        <v>5660120700</v>
      </c>
      <c r="H15" s="32">
        <v>6143229000</v>
      </c>
      <c r="J15" s="32">
        <v>-483108300</v>
      </c>
      <c r="L15" s="32">
        <v>300000</v>
      </c>
      <c r="N15" s="32">
        <v>5660120700</v>
      </c>
      <c r="P15" s="32">
        <v>5478212926</v>
      </c>
      <c r="R15" s="32">
        <v>181907774</v>
      </c>
    </row>
    <row r="16" spans="2:28" s="5" customFormat="1" ht="21.75" customHeight="1" x14ac:dyDescent="0.25">
      <c r="B16" s="5" t="s">
        <v>136</v>
      </c>
      <c r="D16" s="32">
        <v>5850</v>
      </c>
      <c r="F16" s="32">
        <v>5848939687</v>
      </c>
      <c r="H16" s="32">
        <v>5731960893</v>
      </c>
      <c r="J16" s="32">
        <v>116978794</v>
      </c>
      <c r="L16" s="32">
        <v>5850</v>
      </c>
      <c r="N16" s="32">
        <v>5848939687</v>
      </c>
      <c r="P16" s="32">
        <v>5734039105</v>
      </c>
      <c r="R16" s="32">
        <v>114900582</v>
      </c>
    </row>
    <row r="17" spans="2:18" s="5" customFormat="1" ht="21.75" customHeight="1" x14ac:dyDescent="0.25">
      <c r="B17" s="5" t="s">
        <v>216</v>
      </c>
      <c r="D17" s="32">
        <v>7000</v>
      </c>
      <c r="F17" s="32">
        <v>3760418300</v>
      </c>
      <c r="H17" s="32">
        <v>3722135240</v>
      </c>
      <c r="J17" s="32">
        <v>38283060</v>
      </c>
      <c r="L17" s="32">
        <v>7000</v>
      </c>
      <c r="N17" s="32">
        <v>3760418300</v>
      </c>
      <c r="P17" s="32">
        <v>3654662285</v>
      </c>
      <c r="R17" s="32">
        <v>105756015</v>
      </c>
    </row>
    <row r="18" spans="2:18" s="5" customFormat="1" ht="21.75" customHeight="1" x14ac:dyDescent="0.25">
      <c r="B18" s="5" t="s">
        <v>210</v>
      </c>
      <c r="D18" s="32">
        <v>5004</v>
      </c>
      <c r="F18" s="32">
        <v>4140154536</v>
      </c>
      <c r="H18" s="32">
        <v>4069545885</v>
      </c>
      <c r="J18" s="32">
        <v>70608651</v>
      </c>
      <c r="L18" s="32">
        <v>5004</v>
      </c>
      <c r="N18" s="32">
        <v>4140154536</v>
      </c>
      <c r="P18" s="32">
        <v>4053963131</v>
      </c>
      <c r="R18" s="32">
        <v>86191405</v>
      </c>
    </row>
    <row r="19" spans="2:18" s="5" customFormat="1" ht="21.75" customHeight="1" x14ac:dyDescent="0.25">
      <c r="B19" s="5" t="s">
        <v>101</v>
      </c>
      <c r="D19" s="32">
        <v>1900</v>
      </c>
      <c r="F19" s="32">
        <v>1242792702</v>
      </c>
      <c r="H19" s="32">
        <v>1219255969</v>
      </c>
      <c r="J19" s="32">
        <v>23536733</v>
      </c>
      <c r="L19" s="32">
        <v>1900</v>
      </c>
      <c r="N19" s="32">
        <v>1242792702</v>
      </c>
      <c r="P19" s="32">
        <v>1216524453</v>
      </c>
      <c r="R19" s="32">
        <v>26268249</v>
      </c>
    </row>
    <row r="20" spans="2:18" s="5" customFormat="1" ht="21.75" customHeight="1" x14ac:dyDescent="0.25">
      <c r="B20" s="5" t="s">
        <v>189</v>
      </c>
      <c r="D20" s="32">
        <v>600</v>
      </c>
      <c r="F20" s="32">
        <v>427494502</v>
      </c>
      <c r="H20" s="32">
        <v>418688099</v>
      </c>
      <c r="J20" s="32">
        <v>8806403</v>
      </c>
      <c r="L20" s="32">
        <v>600</v>
      </c>
      <c r="N20" s="32">
        <v>427494502</v>
      </c>
      <c r="P20" s="32">
        <v>418125770</v>
      </c>
      <c r="R20" s="32">
        <v>9368732</v>
      </c>
    </row>
    <row r="21" spans="2:18" s="5" customFormat="1" ht="21.75" customHeight="1" x14ac:dyDescent="0.25">
      <c r="B21" s="5" t="s">
        <v>182</v>
      </c>
      <c r="D21" s="32">
        <v>5</v>
      </c>
      <c r="F21" s="32">
        <v>4924107</v>
      </c>
      <c r="H21" s="32">
        <v>4924107</v>
      </c>
      <c r="J21" s="32">
        <v>0</v>
      </c>
      <c r="L21" s="32">
        <v>5</v>
      </c>
      <c r="N21" s="32">
        <v>4924107</v>
      </c>
      <c r="P21" s="32">
        <v>4862100</v>
      </c>
      <c r="R21" s="32">
        <v>62007</v>
      </c>
    </row>
    <row r="22" spans="2:18" s="5" customFormat="1" ht="21.75" customHeight="1" x14ac:dyDescent="0.25">
      <c r="B22" s="5" t="s">
        <v>208</v>
      </c>
      <c r="D22" s="32">
        <v>47700</v>
      </c>
      <c r="F22" s="32">
        <v>26797295109</v>
      </c>
      <c r="H22" s="32">
        <v>26468232145</v>
      </c>
      <c r="J22" s="32">
        <v>329062964</v>
      </c>
      <c r="L22" s="32">
        <v>47700</v>
      </c>
      <c r="N22" s="32">
        <v>26797295109</v>
      </c>
      <c r="P22" s="32">
        <v>26849316336</v>
      </c>
      <c r="R22" s="32">
        <v>-52021226</v>
      </c>
    </row>
    <row r="23" spans="2:18" s="5" customFormat="1" ht="21.75" customHeight="1" x14ac:dyDescent="0.25">
      <c r="B23" s="5" t="s">
        <v>177</v>
      </c>
      <c r="D23" s="32">
        <v>40000</v>
      </c>
      <c r="F23" s="32">
        <v>4406027220</v>
      </c>
      <c r="H23" s="32">
        <v>4470441660</v>
      </c>
      <c r="J23" s="32">
        <v>-64414440</v>
      </c>
      <c r="L23" s="32">
        <v>40000</v>
      </c>
      <c r="N23" s="32">
        <v>4406027220</v>
      </c>
      <c r="P23" s="32">
        <v>4615536620</v>
      </c>
      <c r="R23" s="32">
        <v>-209509400</v>
      </c>
    </row>
    <row r="24" spans="2:18" s="5" customFormat="1" ht="21.75" customHeight="1" x14ac:dyDescent="0.25">
      <c r="B24" s="5" t="s">
        <v>17</v>
      </c>
      <c r="D24" s="32">
        <v>150000</v>
      </c>
      <c r="F24" s="32">
        <v>3978188100</v>
      </c>
      <c r="H24" s="32">
        <v>5054744250</v>
      </c>
      <c r="J24" s="32">
        <v>-1076556150</v>
      </c>
      <c r="L24" s="32">
        <v>150000</v>
      </c>
      <c r="N24" s="32">
        <v>3978188100</v>
      </c>
      <c r="P24" s="32">
        <v>4271929876</v>
      </c>
      <c r="R24" s="32">
        <v>-293741776</v>
      </c>
    </row>
    <row r="25" spans="2:18" s="5" customFormat="1" ht="21.75" customHeight="1" x14ac:dyDescent="0.25">
      <c r="B25" s="5" t="s">
        <v>179</v>
      </c>
      <c r="D25" s="32">
        <v>37330</v>
      </c>
      <c r="F25" s="32">
        <v>34150385820</v>
      </c>
      <c r="H25" s="32">
        <v>32732476163</v>
      </c>
      <c r="J25" s="32">
        <v>1417909657</v>
      </c>
      <c r="L25" s="32">
        <v>37330</v>
      </c>
      <c r="N25" s="32">
        <v>34150385820</v>
      </c>
      <c r="P25" s="32">
        <v>34914749000</v>
      </c>
      <c r="R25" s="32">
        <v>-764363179</v>
      </c>
    </row>
    <row r="26" spans="2:18" s="5" customFormat="1" ht="21.75" customHeight="1" x14ac:dyDescent="0.25">
      <c r="B26" s="5" t="s">
        <v>130</v>
      </c>
      <c r="D26" s="32">
        <v>81458</v>
      </c>
      <c r="F26" s="32">
        <v>4322356083</v>
      </c>
      <c r="H26" s="32">
        <v>5055164673</v>
      </c>
      <c r="J26" s="32">
        <v>-732808589</v>
      </c>
      <c r="L26" s="32">
        <v>81458</v>
      </c>
      <c r="N26" s="32">
        <v>4322356083</v>
      </c>
      <c r="P26" s="32">
        <v>5401600528</v>
      </c>
      <c r="R26" s="32">
        <v>-1079244444</v>
      </c>
    </row>
    <row r="27" spans="2:18" s="5" customFormat="1" ht="30.75" customHeight="1" thickBot="1" x14ac:dyDescent="0.3">
      <c r="B27" s="112" t="s">
        <v>85</v>
      </c>
      <c r="D27" s="113">
        <f>SUM(D10:D26)</f>
        <v>2007578</v>
      </c>
      <c r="F27" s="113">
        <f>SUM(F10:F26)</f>
        <v>126114612290</v>
      </c>
      <c r="H27" s="113">
        <f>SUM(H10:H26)</f>
        <v>126356390229</v>
      </c>
      <c r="J27" s="113">
        <f>SUM(J10:J26)</f>
        <v>-241777937</v>
      </c>
      <c r="L27" s="113">
        <f>SUM(L10:L26)</f>
        <v>2007578</v>
      </c>
      <c r="N27" s="113">
        <f>SUM(N10:N26)</f>
        <v>126114612290</v>
      </c>
      <c r="P27" s="113">
        <f>SUM(P10:P26)</f>
        <v>124172512880</v>
      </c>
      <c r="R27" s="113">
        <f>SUM(R10:R26)</f>
        <v>1942099413</v>
      </c>
    </row>
    <row r="28" spans="2:18" ht="21.75" thickTop="1" x14ac:dyDescent="0.55000000000000004"/>
    <row r="29" spans="2:18" ht="30" x14ac:dyDescent="0.75">
      <c r="J29" s="65">
        <v>12</v>
      </c>
    </row>
  </sheetData>
  <sortState xmlns:xlrd2="http://schemas.microsoft.com/office/spreadsheetml/2017/richdata2" ref="B10:R26">
    <sortCondition descending="1" ref="R10:R26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1" right="0.1" top="0" bottom="0" header="0" footer="0"/>
  <pageSetup paperSize="9" scale="74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AB52"/>
  <sheetViews>
    <sheetView rightToLeft="1" view="pageBreakPreview" topLeftCell="A13" zoomScale="55" zoomScaleNormal="100" zoomScaleSheetLayoutView="55" workbookViewId="0">
      <selection activeCell="D40" sqref="D40"/>
    </sheetView>
  </sheetViews>
  <sheetFormatPr defaultRowHeight="21" x14ac:dyDescent="0.55000000000000004"/>
  <cols>
    <col min="1" max="1" width="3.7109375" style="2" customWidth="1"/>
    <col min="2" max="2" width="32.7109375" style="2" customWidth="1"/>
    <col min="3" max="3" width="1" style="2" customWidth="1"/>
    <col min="4" max="4" width="11.42578125" style="2" bestFit="1" customWidth="1"/>
    <col min="5" max="5" width="1" style="2" customWidth="1"/>
    <col min="6" max="6" width="17.28515625" style="2" bestFit="1" customWidth="1"/>
    <col min="7" max="7" width="1" style="2" customWidth="1"/>
    <col min="8" max="8" width="17.28515625" style="2" bestFit="1" customWidth="1"/>
    <col min="9" max="9" width="1" style="2" customWidth="1"/>
    <col min="10" max="10" width="19" style="2" customWidth="1"/>
    <col min="11" max="11" width="1" style="2" customWidth="1"/>
    <col min="12" max="12" width="11.42578125" style="2" bestFit="1" customWidth="1"/>
    <col min="13" max="13" width="1" style="2" customWidth="1"/>
    <col min="14" max="14" width="17.28515625" style="2" bestFit="1" customWidth="1"/>
    <col min="15" max="15" width="1" style="2" customWidth="1"/>
    <col min="16" max="16" width="17.28515625" style="2" bestFit="1" customWidth="1"/>
    <col min="17" max="17" width="1" style="2" customWidth="1"/>
    <col min="18" max="18" width="19.42578125" style="2" customWidth="1"/>
    <col min="19" max="19" width="1" style="2" customWidth="1"/>
    <col min="20" max="20" width="9.140625" style="2" customWidth="1"/>
    <col min="21" max="16384" width="9.140625" style="2"/>
  </cols>
  <sheetData>
    <row r="2" spans="2:28" ht="30" x14ac:dyDescent="0.55000000000000004">
      <c r="B2" s="116" t="s">
        <v>128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</row>
    <row r="3" spans="2:28" ht="30" x14ac:dyDescent="0.55000000000000004">
      <c r="B3" s="116" t="s">
        <v>48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28" ht="30" x14ac:dyDescent="0.55000000000000004">
      <c r="B4" s="116" t="s">
        <v>221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</row>
    <row r="6" spans="2:28" ht="30" x14ac:dyDescent="0.55000000000000004">
      <c r="B6" s="14" t="s">
        <v>121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30" x14ac:dyDescent="0.55000000000000004">
      <c r="B8" s="139" t="s">
        <v>1</v>
      </c>
      <c r="D8" s="116" t="s">
        <v>50</v>
      </c>
      <c r="E8" s="116" t="s">
        <v>50</v>
      </c>
      <c r="F8" s="116" t="s">
        <v>50</v>
      </c>
      <c r="G8" s="116" t="s">
        <v>50</v>
      </c>
      <c r="H8" s="116" t="s">
        <v>50</v>
      </c>
      <c r="I8" s="116" t="s">
        <v>50</v>
      </c>
      <c r="J8" s="116" t="s">
        <v>50</v>
      </c>
      <c r="L8" s="116" t="s">
        <v>51</v>
      </c>
      <c r="M8" s="116" t="s">
        <v>51</v>
      </c>
      <c r="N8" s="116" t="s">
        <v>51</v>
      </c>
      <c r="O8" s="116" t="s">
        <v>51</v>
      </c>
      <c r="P8" s="116" t="s">
        <v>51</v>
      </c>
      <c r="Q8" s="116" t="s">
        <v>51</v>
      </c>
      <c r="R8" s="116" t="s">
        <v>51</v>
      </c>
    </row>
    <row r="9" spans="2:28" s="4" customFormat="1" ht="63" customHeight="1" x14ac:dyDescent="0.55000000000000004">
      <c r="B9" s="139" t="s">
        <v>1</v>
      </c>
      <c r="D9" s="119" t="s">
        <v>224</v>
      </c>
      <c r="E9" s="51"/>
      <c r="F9" s="119" t="s">
        <v>65</v>
      </c>
      <c r="G9" s="51"/>
      <c r="H9" s="119" t="s">
        <v>66</v>
      </c>
      <c r="I9" s="51"/>
      <c r="J9" s="119" t="s">
        <v>68</v>
      </c>
      <c r="L9" s="119" t="s">
        <v>5</v>
      </c>
      <c r="M9" s="51"/>
      <c r="N9" s="119" t="s">
        <v>65</v>
      </c>
      <c r="O9" s="51"/>
      <c r="P9" s="119" t="s">
        <v>66</v>
      </c>
      <c r="Q9" s="51"/>
      <c r="R9" s="119" t="s">
        <v>68</v>
      </c>
    </row>
    <row r="10" spans="2:28" x14ac:dyDescent="0.55000000000000004">
      <c r="B10" s="47" t="s">
        <v>206</v>
      </c>
      <c r="D10" s="9">
        <v>302200</v>
      </c>
      <c r="F10" s="9">
        <v>9527154750</v>
      </c>
      <c r="H10" s="9">
        <v>7516963848</v>
      </c>
      <c r="J10" s="9">
        <v>2010190902</v>
      </c>
      <c r="L10" s="9">
        <v>319200</v>
      </c>
      <c r="N10" s="9">
        <v>10066410084</v>
      </c>
      <c r="P10" s="9">
        <v>7939824158</v>
      </c>
      <c r="R10" s="9">
        <v>2126585926</v>
      </c>
    </row>
    <row r="11" spans="2:28" x14ac:dyDescent="0.55000000000000004">
      <c r="B11" s="2" t="s">
        <v>63</v>
      </c>
      <c r="D11" s="3">
        <v>0</v>
      </c>
      <c r="F11" s="3">
        <v>0</v>
      </c>
      <c r="H11" s="3">
        <v>0</v>
      </c>
      <c r="J11" s="3">
        <v>0</v>
      </c>
      <c r="L11" s="3">
        <v>421288</v>
      </c>
      <c r="N11" s="3">
        <v>8183745386</v>
      </c>
      <c r="P11" s="3">
        <v>6646059808</v>
      </c>
      <c r="R11" s="3">
        <v>1537685578</v>
      </c>
    </row>
    <row r="12" spans="2:28" x14ac:dyDescent="0.55000000000000004">
      <c r="B12" s="2" t="s">
        <v>125</v>
      </c>
      <c r="D12" s="3">
        <v>0</v>
      </c>
      <c r="F12" s="3">
        <v>0</v>
      </c>
      <c r="H12" s="3">
        <v>0</v>
      </c>
      <c r="J12" s="3">
        <v>0</v>
      </c>
      <c r="L12" s="3">
        <v>22300</v>
      </c>
      <c r="N12" s="3">
        <v>14155894782</v>
      </c>
      <c r="P12" s="3">
        <v>12992659073</v>
      </c>
      <c r="R12" s="3">
        <v>1163235709</v>
      </c>
    </row>
    <row r="13" spans="2:28" x14ac:dyDescent="0.55000000000000004">
      <c r="B13" s="2" t="s">
        <v>173</v>
      </c>
      <c r="D13" s="3">
        <v>0</v>
      </c>
      <c r="F13" s="3">
        <v>0</v>
      </c>
      <c r="H13" s="3">
        <v>0</v>
      </c>
      <c r="J13" s="3">
        <v>0</v>
      </c>
      <c r="L13" s="3">
        <v>790460</v>
      </c>
      <c r="N13" s="3">
        <v>15406652126</v>
      </c>
      <c r="P13" s="3">
        <v>14434360639</v>
      </c>
      <c r="R13" s="3">
        <v>972291487</v>
      </c>
    </row>
    <row r="14" spans="2:28" x14ac:dyDescent="0.55000000000000004">
      <c r="B14" s="2" t="s">
        <v>105</v>
      </c>
      <c r="D14" s="3">
        <v>0</v>
      </c>
      <c r="F14" s="3">
        <v>0</v>
      </c>
      <c r="H14" s="3">
        <v>0</v>
      </c>
      <c r="J14" s="3">
        <v>0</v>
      </c>
      <c r="L14" s="3">
        <v>61100</v>
      </c>
      <c r="N14" s="3">
        <v>58987906507</v>
      </c>
      <c r="P14" s="3">
        <v>58039514687</v>
      </c>
      <c r="R14" s="3">
        <v>948391820</v>
      </c>
    </row>
    <row r="15" spans="2:28" x14ac:dyDescent="0.55000000000000004">
      <c r="B15" s="2" t="s">
        <v>103</v>
      </c>
      <c r="D15" s="3">
        <v>0</v>
      </c>
      <c r="F15" s="3">
        <v>0</v>
      </c>
      <c r="H15" s="3">
        <v>0</v>
      </c>
      <c r="J15" s="3">
        <v>0</v>
      </c>
      <c r="L15" s="3">
        <v>38200</v>
      </c>
      <c r="N15" s="3">
        <v>24817167093</v>
      </c>
      <c r="P15" s="3">
        <v>24004404797</v>
      </c>
      <c r="R15" s="3">
        <v>812762296</v>
      </c>
    </row>
    <row r="16" spans="2:28" x14ac:dyDescent="0.55000000000000004">
      <c r="B16" s="2" t="s">
        <v>134</v>
      </c>
      <c r="D16" s="3">
        <v>0</v>
      </c>
      <c r="F16" s="3">
        <v>0</v>
      </c>
      <c r="H16" s="3">
        <v>0</v>
      </c>
      <c r="J16" s="3">
        <v>0</v>
      </c>
      <c r="L16" s="3">
        <v>29900</v>
      </c>
      <c r="N16" s="3">
        <v>18394462443</v>
      </c>
      <c r="P16" s="3">
        <v>17694612192</v>
      </c>
      <c r="R16" s="3">
        <v>699850251</v>
      </c>
    </row>
    <row r="17" spans="2:18" x14ac:dyDescent="0.55000000000000004">
      <c r="B17" s="2" t="s">
        <v>101</v>
      </c>
      <c r="D17" s="3">
        <v>0</v>
      </c>
      <c r="F17" s="3">
        <v>0</v>
      </c>
      <c r="H17" s="3">
        <v>0</v>
      </c>
      <c r="J17" s="3">
        <v>0</v>
      </c>
      <c r="L17" s="3">
        <v>42801</v>
      </c>
      <c r="N17" s="3">
        <v>27475803496</v>
      </c>
      <c r="P17" s="3">
        <v>26789096770</v>
      </c>
      <c r="R17" s="3">
        <v>686706726</v>
      </c>
    </row>
    <row r="18" spans="2:18" x14ac:dyDescent="0.55000000000000004">
      <c r="B18" s="2" t="s">
        <v>69</v>
      </c>
      <c r="D18" s="3">
        <v>0</v>
      </c>
      <c r="F18" s="3">
        <v>0</v>
      </c>
      <c r="H18" s="3">
        <v>0</v>
      </c>
      <c r="J18" s="3">
        <v>0</v>
      </c>
      <c r="L18" s="3">
        <v>107000</v>
      </c>
      <c r="N18" s="3">
        <v>4013526597</v>
      </c>
      <c r="P18" s="3">
        <v>3456808875</v>
      </c>
      <c r="R18" s="3">
        <v>556717722</v>
      </c>
    </row>
    <row r="19" spans="2:18" x14ac:dyDescent="0.55000000000000004">
      <c r="B19" s="2" t="s">
        <v>182</v>
      </c>
      <c r="D19" s="3">
        <v>0</v>
      </c>
      <c r="F19" s="3">
        <v>0</v>
      </c>
      <c r="H19" s="3">
        <v>0</v>
      </c>
      <c r="J19" s="3">
        <v>0</v>
      </c>
      <c r="L19" s="3">
        <v>35900</v>
      </c>
      <c r="N19" s="3">
        <v>35355090731</v>
      </c>
      <c r="P19" s="3">
        <v>34909878000</v>
      </c>
      <c r="R19" s="3">
        <v>445212731</v>
      </c>
    </row>
    <row r="20" spans="2:18" x14ac:dyDescent="0.55000000000000004">
      <c r="B20" s="2" t="s">
        <v>127</v>
      </c>
      <c r="D20" s="3">
        <v>0</v>
      </c>
      <c r="F20" s="3">
        <v>0</v>
      </c>
      <c r="H20" s="3">
        <v>0</v>
      </c>
      <c r="J20" s="3">
        <v>0</v>
      </c>
      <c r="L20" s="3">
        <v>38763</v>
      </c>
      <c r="N20" s="3">
        <v>3052918905</v>
      </c>
      <c r="P20" s="3">
        <v>2638696023</v>
      </c>
      <c r="R20" s="3">
        <v>414222882</v>
      </c>
    </row>
    <row r="21" spans="2:18" x14ac:dyDescent="0.55000000000000004">
      <c r="B21" s="2" t="s">
        <v>129</v>
      </c>
      <c r="D21" s="3">
        <v>0</v>
      </c>
      <c r="F21" s="3">
        <v>0</v>
      </c>
      <c r="H21" s="3">
        <v>0</v>
      </c>
      <c r="J21" s="3">
        <v>0</v>
      </c>
      <c r="L21" s="3">
        <v>350000</v>
      </c>
      <c r="N21" s="3">
        <v>4357944305</v>
      </c>
      <c r="P21" s="3">
        <v>4000638041</v>
      </c>
      <c r="R21" s="3">
        <v>357306264</v>
      </c>
    </row>
    <row r="22" spans="2:18" x14ac:dyDescent="0.55000000000000004">
      <c r="B22" s="2" t="s">
        <v>104</v>
      </c>
      <c r="D22" s="3">
        <v>0</v>
      </c>
      <c r="F22" s="3">
        <v>0</v>
      </c>
      <c r="H22" s="3">
        <v>0</v>
      </c>
      <c r="J22" s="3">
        <v>0</v>
      </c>
      <c r="L22" s="3">
        <v>6000</v>
      </c>
      <c r="N22" s="3">
        <v>3820307445</v>
      </c>
      <c r="P22" s="3">
        <v>3471805522</v>
      </c>
      <c r="R22" s="3">
        <v>348501923</v>
      </c>
    </row>
    <row r="23" spans="2:18" x14ac:dyDescent="0.55000000000000004">
      <c r="B23" s="2" t="s">
        <v>14</v>
      </c>
      <c r="D23" s="3">
        <v>0</v>
      </c>
      <c r="F23" s="3">
        <v>0</v>
      </c>
      <c r="H23" s="3">
        <v>0</v>
      </c>
      <c r="J23" s="3">
        <v>0</v>
      </c>
      <c r="L23" s="3">
        <v>64976</v>
      </c>
      <c r="N23" s="3">
        <v>1373604152</v>
      </c>
      <c r="P23" s="3">
        <v>1037951539</v>
      </c>
      <c r="R23" s="3">
        <v>335652613</v>
      </c>
    </row>
    <row r="24" spans="2:18" x14ac:dyDescent="0.55000000000000004">
      <c r="B24" s="2" t="s">
        <v>167</v>
      </c>
      <c r="D24" s="3">
        <v>0</v>
      </c>
      <c r="F24" s="3">
        <v>0</v>
      </c>
      <c r="H24" s="3">
        <v>0</v>
      </c>
      <c r="J24" s="3">
        <v>0</v>
      </c>
      <c r="L24" s="3">
        <v>8820</v>
      </c>
      <c r="N24" s="3">
        <v>8820000000</v>
      </c>
      <c r="P24" s="3">
        <v>8540621731</v>
      </c>
      <c r="R24" s="3">
        <v>279378269</v>
      </c>
    </row>
    <row r="25" spans="2:18" x14ac:dyDescent="0.55000000000000004">
      <c r="B25" s="2" t="s">
        <v>139</v>
      </c>
      <c r="D25" s="3">
        <v>4500</v>
      </c>
      <c r="F25" s="3">
        <v>3072942930</v>
      </c>
      <c r="H25" s="3">
        <v>2945558783</v>
      </c>
      <c r="J25" s="3">
        <v>127384147</v>
      </c>
      <c r="L25" s="3">
        <v>11200</v>
      </c>
      <c r="N25" s="3">
        <v>7539848164</v>
      </c>
      <c r="P25" s="3">
        <v>7390978349</v>
      </c>
      <c r="R25" s="3">
        <v>148869815</v>
      </c>
    </row>
    <row r="26" spans="2:18" x14ac:dyDescent="0.55000000000000004">
      <c r="B26" s="2" t="s">
        <v>15</v>
      </c>
      <c r="D26" s="3">
        <v>0</v>
      </c>
      <c r="F26" s="3">
        <v>0</v>
      </c>
      <c r="H26" s="3">
        <v>0</v>
      </c>
      <c r="J26" s="3">
        <v>0</v>
      </c>
      <c r="L26" s="3">
        <v>206830</v>
      </c>
      <c r="N26" s="3">
        <v>4540053514</v>
      </c>
      <c r="P26" s="3">
        <v>4424498259</v>
      </c>
      <c r="R26" s="3">
        <v>115555255</v>
      </c>
    </row>
    <row r="27" spans="2:18" x14ac:dyDescent="0.55000000000000004">
      <c r="B27" s="2" t="s">
        <v>131</v>
      </c>
      <c r="D27" s="3">
        <v>0</v>
      </c>
      <c r="F27" s="3">
        <v>0</v>
      </c>
      <c r="H27" s="3">
        <v>0</v>
      </c>
      <c r="J27" s="3">
        <v>0</v>
      </c>
      <c r="L27" s="3">
        <v>15000</v>
      </c>
      <c r="N27" s="3">
        <v>912537916</v>
      </c>
      <c r="P27" s="3">
        <v>806803237</v>
      </c>
      <c r="R27" s="3">
        <v>105734679</v>
      </c>
    </row>
    <row r="28" spans="2:18" x14ac:dyDescent="0.55000000000000004">
      <c r="B28" s="2" t="s">
        <v>184</v>
      </c>
      <c r="D28" s="3">
        <v>0</v>
      </c>
      <c r="F28" s="3">
        <v>0</v>
      </c>
      <c r="H28" s="3">
        <v>0</v>
      </c>
      <c r="J28" s="3">
        <v>0</v>
      </c>
      <c r="L28" s="3">
        <v>5000</v>
      </c>
      <c r="N28" s="3">
        <v>4306219357</v>
      </c>
      <c r="P28" s="3">
        <v>4202011475</v>
      </c>
      <c r="R28" s="3">
        <v>104207882</v>
      </c>
    </row>
    <row r="29" spans="2:18" x14ac:dyDescent="0.55000000000000004">
      <c r="B29" s="2" t="s">
        <v>168</v>
      </c>
      <c r="D29" s="3">
        <v>0</v>
      </c>
      <c r="F29" s="3">
        <v>0</v>
      </c>
      <c r="H29" s="3">
        <v>0</v>
      </c>
      <c r="J29" s="3">
        <v>0</v>
      </c>
      <c r="L29" s="3">
        <v>6170</v>
      </c>
      <c r="N29" s="3">
        <v>5816107488</v>
      </c>
      <c r="P29" s="3">
        <v>5742858718</v>
      </c>
      <c r="R29" s="3">
        <v>73248770</v>
      </c>
    </row>
    <row r="30" spans="2:18" x14ac:dyDescent="0.55000000000000004">
      <c r="B30" s="2" t="s">
        <v>213</v>
      </c>
      <c r="D30" s="3">
        <v>4100</v>
      </c>
      <c r="F30" s="3">
        <v>4100000000</v>
      </c>
      <c r="H30" s="3">
        <v>4036010103</v>
      </c>
      <c r="J30" s="3">
        <v>63989897</v>
      </c>
      <c r="L30" s="3">
        <v>4600</v>
      </c>
      <c r="N30" s="3">
        <v>4593910463</v>
      </c>
      <c r="P30" s="3">
        <v>4524741937</v>
      </c>
      <c r="R30" s="3">
        <v>69168526</v>
      </c>
    </row>
    <row r="31" spans="2:18" x14ac:dyDescent="0.55000000000000004">
      <c r="B31" s="2" t="s">
        <v>169</v>
      </c>
      <c r="D31" s="3">
        <v>0</v>
      </c>
      <c r="F31" s="3">
        <v>0</v>
      </c>
      <c r="H31" s="3">
        <v>0</v>
      </c>
      <c r="J31" s="3">
        <v>0</v>
      </c>
      <c r="L31" s="3">
        <v>150000</v>
      </c>
      <c r="N31" s="3">
        <v>3580071108</v>
      </c>
      <c r="P31" s="3">
        <v>3521919150</v>
      </c>
      <c r="R31" s="3">
        <v>58151958</v>
      </c>
    </row>
    <row r="32" spans="2:18" x14ac:dyDescent="0.55000000000000004">
      <c r="B32" s="2" t="s">
        <v>208</v>
      </c>
      <c r="D32" s="3">
        <v>2600</v>
      </c>
      <c r="F32" s="3">
        <v>1476194393</v>
      </c>
      <c r="H32" s="3">
        <v>1463484748</v>
      </c>
      <c r="J32" s="3">
        <v>12709645</v>
      </c>
      <c r="L32" s="3">
        <v>12600</v>
      </c>
      <c r="N32" s="3">
        <v>6990294783</v>
      </c>
      <c r="P32" s="3">
        <v>6953066218</v>
      </c>
      <c r="R32" s="3">
        <v>37228565</v>
      </c>
    </row>
    <row r="33" spans="2:18" x14ac:dyDescent="0.55000000000000004">
      <c r="B33" s="2" t="s">
        <v>220</v>
      </c>
      <c r="D33" s="3">
        <v>0</v>
      </c>
      <c r="F33" s="3">
        <v>0</v>
      </c>
      <c r="H33" s="3">
        <v>0</v>
      </c>
      <c r="J33" s="3">
        <v>0</v>
      </c>
      <c r="L33" s="3">
        <v>3000</v>
      </c>
      <c r="N33" s="3">
        <v>2711808397</v>
      </c>
      <c r="P33" s="3">
        <v>2685786694</v>
      </c>
      <c r="R33" s="3">
        <v>26021703</v>
      </c>
    </row>
    <row r="34" spans="2:18" x14ac:dyDescent="0.55000000000000004">
      <c r="B34" s="2" t="s">
        <v>219</v>
      </c>
      <c r="D34" s="3">
        <v>0</v>
      </c>
      <c r="F34" s="3">
        <v>0</v>
      </c>
      <c r="H34" s="3">
        <v>0</v>
      </c>
      <c r="J34" s="3">
        <v>0</v>
      </c>
      <c r="L34" s="3">
        <v>2500</v>
      </c>
      <c r="N34" s="3">
        <v>2500000000</v>
      </c>
      <c r="P34" s="3">
        <v>2474073343</v>
      </c>
      <c r="R34" s="3">
        <v>25926657</v>
      </c>
    </row>
    <row r="35" spans="2:18" x14ac:dyDescent="0.55000000000000004">
      <c r="B35" s="2" t="s">
        <v>188</v>
      </c>
      <c r="D35" s="3">
        <v>0</v>
      </c>
      <c r="F35" s="3">
        <v>0</v>
      </c>
      <c r="H35" s="3">
        <v>0</v>
      </c>
      <c r="J35" s="3">
        <v>0</v>
      </c>
      <c r="L35" s="3">
        <v>2500</v>
      </c>
      <c r="N35" s="3">
        <v>1685706415</v>
      </c>
      <c r="P35" s="3">
        <v>1665524819</v>
      </c>
      <c r="R35" s="3">
        <v>20181596</v>
      </c>
    </row>
    <row r="36" spans="2:18" x14ac:dyDescent="0.55000000000000004">
      <c r="B36" s="2" t="s">
        <v>177</v>
      </c>
      <c r="D36" s="3">
        <v>0</v>
      </c>
      <c r="F36" s="3">
        <v>0</v>
      </c>
      <c r="H36" s="3">
        <v>0</v>
      </c>
      <c r="J36" s="3">
        <v>0</v>
      </c>
      <c r="L36" s="3">
        <v>4950</v>
      </c>
      <c r="N36" s="3">
        <v>590318091</v>
      </c>
      <c r="P36" s="3">
        <v>571172657</v>
      </c>
      <c r="R36" s="3">
        <v>19145434</v>
      </c>
    </row>
    <row r="37" spans="2:18" x14ac:dyDescent="0.55000000000000004">
      <c r="B37" s="2" t="s">
        <v>133</v>
      </c>
      <c r="D37" s="3">
        <v>0</v>
      </c>
      <c r="F37" s="3">
        <v>0</v>
      </c>
      <c r="H37" s="3">
        <v>0</v>
      </c>
      <c r="J37" s="3">
        <v>0</v>
      </c>
      <c r="L37" s="3">
        <v>1900</v>
      </c>
      <c r="N37" s="3">
        <v>1900000000</v>
      </c>
      <c r="P37" s="3">
        <v>1881720995</v>
      </c>
      <c r="R37" s="3">
        <v>18279005</v>
      </c>
    </row>
    <row r="38" spans="2:18" x14ac:dyDescent="0.55000000000000004">
      <c r="B38" s="2" t="s">
        <v>170</v>
      </c>
      <c r="D38" s="3">
        <v>0</v>
      </c>
      <c r="F38" s="3">
        <v>0</v>
      </c>
      <c r="H38" s="3">
        <v>0</v>
      </c>
      <c r="J38" s="3">
        <v>0</v>
      </c>
      <c r="L38" s="3">
        <v>24261</v>
      </c>
      <c r="N38" s="3">
        <v>99290662</v>
      </c>
      <c r="P38" s="3">
        <v>85276463</v>
      </c>
      <c r="R38" s="3">
        <v>14014199</v>
      </c>
    </row>
    <row r="39" spans="2:18" x14ac:dyDescent="0.55000000000000004">
      <c r="B39" s="2" t="s">
        <v>189</v>
      </c>
      <c r="D39" s="3">
        <v>0</v>
      </c>
      <c r="F39" s="3">
        <v>0</v>
      </c>
      <c r="H39" s="3">
        <v>0</v>
      </c>
      <c r="J39" s="3">
        <v>0</v>
      </c>
      <c r="L39" s="3">
        <v>3700</v>
      </c>
      <c r="N39" s="3">
        <v>2546802317</v>
      </c>
      <c r="P39" s="3">
        <v>2543533925</v>
      </c>
      <c r="R39" s="3">
        <v>3268392</v>
      </c>
    </row>
    <row r="40" spans="2:18" x14ac:dyDescent="0.55000000000000004">
      <c r="B40" s="2" t="s">
        <v>174</v>
      </c>
      <c r="D40" s="3"/>
      <c r="F40" s="3">
        <v>0</v>
      </c>
      <c r="H40" s="3">
        <v>0</v>
      </c>
      <c r="J40" s="3">
        <v>0</v>
      </c>
      <c r="L40" s="3">
        <v>700</v>
      </c>
      <c r="N40" s="3">
        <v>420833712</v>
      </c>
      <c r="P40" s="3">
        <v>420573213</v>
      </c>
      <c r="R40" s="3">
        <v>260499</v>
      </c>
    </row>
    <row r="41" spans="2:18" x14ac:dyDescent="0.55000000000000004">
      <c r="B41" s="2" t="s">
        <v>207</v>
      </c>
      <c r="D41" s="3">
        <v>0</v>
      </c>
      <c r="F41" s="3">
        <v>0</v>
      </c>
      <c r="H41" s="3">
        <v>0</v>
      </c>
      <c r="J41" s="3">
        <v>0</v>
      </c>
      <c r="L41" s="3">
        <v>49</v>
      </c>
      <c r="N41" s="3">
        <v>493433</v>
      </c>
      <c r="P41" s="3">
        <v>513687</v>
      </c>
      <c r="R41" s="3">
        <v>-20254</v>
      </c>
    </row>
    <row r="42" spans="2:18" x14ac:dyDescent="0.55000000000000004">
      <c r="B42" s="2" t="s">
        <v>13</v>
      </c>
      <c r="D42" s="3">
        <v>0</v>
      </c>
      <c r="F42" s="3">
        <v>0</v>
      </c>
      <c r="H42" s="3">
        <v>0</v>
      </c>
      <c r="J42" s="3">
        <v>0</v>
      </c>
      <c r="L42" s="3">
        <v>40327</v>
      </c>
      <c r="N42" s="3">
        <v>463435874</v>
      </c>
      <c r="P42" s="3">
        <v>480242911</v>
      </c>
      <c r="R42" s="3">
        <v>-16807037</v>
      </c>
    </row>
    <row r="43" spans="2:18" x14ac:dyDescent="0.55000000000000004">
      <c r="B43" s="2" t="s">
        <v>130</v>
      </c>
      <c r="D43" s="3">
        <v>0</v>
      </c>
      <c r="F43" s="3">
        <v>0</v>
      </c>
      <c r="H43" s="3">
        <v>0</v>
      </c>
      <c r="J43" s="3">
        <v>0</v>
      </c>
      <c r="L43" s="3">
        <v>8542</v>
      </c>
      <c r="N43" s="3">
        <v>523480964</v>
      </c>
      <c r="P43" s="3">
        <v>566432662</v>
      </c>
      <c r="R43" s="3">
        <v>-42951698</v>
      </c>
    </row>
    <row r="44" spans="2:18" x14ac:dyDescent="0.55000000000000004">
      <c r="B44" s="2" t="s">
        <v>187</v>
      </c>
      <c r="D44" s="3">
        <v>0</v>
      </c>
      <c r="F44" s="3">
        <v>0</v>
      </c>
      <c r="H44" s="3">
        <v>0</v>
      </c>
      <c r="J44" s="3">
        <v>0</v>
      </c>
      <c r="L44" s="3">
        <v>8100</v>
      </c>
      <c r="N44" s="3">
        <v>4938622718</v>
      </c>
      <c r="P44" s="3">
        <v>4998605832</v>
      </c>
      <c r="R44" s="3">
        <v>-59983114</v>
      </c>
    </row>
    <row r="45" spans="2:18" x14ac:dyDescent="0.55000000000000004">
      <c r="B45" s="2" t="s">
        <v>17</v>
      </c>
      <c r="D45" s="3">
        <v>0</v>
      </c>
      <c r="F45" s="3">
        <v>0</v>
      </c>
      <c r="H45" s="3">
        <v>0</v>
      </c>
      <c r="J45" s="3">
        <v>0</v>
      </c>
      <c r="L45" s="3">
        <v>100368</v>
      </c>
      <c r="N45" s="3">
        <v>2741531521</v>
      </c>
      <c r="P45" s="3">
        <v>2858433716</v>
      </c>
      <c r="R45" s="3">
        <v>-116902195</v>
      </c>
    </row>
    <row r="46" spans="2:18" x14ac:dyDescent="0.55000000000000004">
      <c r="B46" s="2" t="s">
        <v>178</v>
      </c>
      <c r="D46" s="3">
        <v>0</v>
      </c>
      <c r="F46" s="3">
        <v>0</v>
      </c>
      <c r="H46" s="3">
        <v>0</v>
      </c>
      <c r="J46" s="3">
        <v>0</v>
      </c>
      <c r="L46" s="3">
        <v>227158</v>
      </c>
      <c r="N46" s="3">
        <v>4968102273</v>
      </c>
      <c r="P46" s="3">
        <v>5198331334</v>
      </c>
      <c r="R46" s="3">
        <v>-230229061</v>
      </c>
    </row>
    <row r="47" spans="2:18" x14ac:dyDescent="0.55000000000000004">
      <c r="B47" s="2" t="s">
        <v>132</v>
      </c>
      <c r="D47" s="3">
        <v>0</v>
      </c>
      <c r="F47" s="3">
        <v>0</v>
      </c>
      <c r="H47" s="3">
        <v>0</v>
      </c>
      <c r="J47" s="3">
        <v>0</v>
      </c>
      <c r="L47" s="3">
        <v>540000</v>
      </c>
      <c r="N47" s="3">
        <v>4862571114</v>
      </c>
      <c r="P47" s="3">
        <v>6026497372</v>
      </c>
      <c r="R47" s="3">
        <v>-1163926258</v>
      </c>
    </row>
    <row r="48" spans="2:18" x14ac:dyDescent="0.55000000000000004">
      <c r="B48" s="2" t="s">
        <v>16</v>
      </c>
      <c r="D48" s="3">
        <v>0</v>
      </c>
      <c r="F48" s="3">
        <v>0</v>
      </c>
      <c r="H48" s="3">
        <v>0</v>
      </c>
      <c r="J48" s="3">
        <v>0</v>
      </c>
      <c r="L48" s="3">
        <v>3945534</v>
      </c>
      <c r="N48" s="3">
        <v>19825874643</v>
      </c>
      <c r="P48" s="3">
        <v>22125776663</v>
      </c>
      <c r="R48" s="3">
        <v>-2299902020</v>
      </c>
    </row>
    <row r="49" spans="2:18" x14ac:dyDescent="0.55000000000000004">
      <c r="D49" s="3"/>
      <c r="F49" s="3"/>
      <c r="H49" s="3"/>
      <c r="J49" s="3"/>
      <c r="L49" s="3"/>
      <c r="N49" s="3"/>
      <c r="P49" s="3"/>
      <c r="R49" s="3"/>
    </row>
    <row r="50" spans="2:18" ht="21.75" thickBot="1" x14ac:dyDescent="0.6">
      <c r="B50" s="33" t="s">
        <v>85</v>
      </c>
      <c r="D50" s="10">
        <f>SUM(D10:D48)</f>
        <v>313400</v>
      </c>
      <c r="F50" s="10">
        <f>SUM(F10:F48)</f>
        <v>18176292073</v>
      </c>
      <c r="H50" s="10">
        <f>SUM(H10:H48)</f>
        <v>15962017482</v>
      </c>
      <c r="J50" s="10">
        <f>SUM(J10:J48)</f>
        <v>2214274591</v>
      </c>
      <c r="L50" s="10">
        <f>SUM(L10:L48)</f>
        <v>7661697</v>
      </c>
      <c r="N50" s="10">
        <f>SUM(N10:N48)</f>
        <v>327339348979</v>
      </c>
      <c r="P50" s="10">
        <f>SUM(P10:P48)</f>
        <v>318746305484</v>
      </c>
      <c r="R50" s="10">
        <f>SUM(R10:R48)</f>
        <v>8593043495</v>
      </c>
    </row>
    <row r="51" spans="2:18" ht="21.75" thickTop="1" x14ac:dyDescent="0.55000000000000004"/>
    <row r="52" spans="2:18" ht="26.25" x14ac:dyDescent="0.65">
      <c r="J52" s="28">
        <v>13</v>
      </c>
    </row>
  </sheetData>
  <sortState xmlns:xlrd2="http://schemas.microsoft.com/office/spreadsheetml/2017/richdata2" ref="B10:R48">
    <sortCondition descending="1" ref="R10:R48"/>
  </sortState>
  <mergeCells count="14">
    <mergeCell ref="B3:R3"/>
    <mergeCell ref="B4:R4"/>
    <mergeCell ref="B2:R2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" bottom="0" header="0" footer="0"/>
  <pageSetup paperSize="9" scale="57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35"/>
  <sheetViews>
    <sheetView rightToLeft="1" view="pageBreakPreview" zoomScale="60" zoomScaleNormal="100" workbookViewId="0">
      <selection activeCell="D40" sqref="D40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16.28515625" style="1" customWidth="1"/>
    <col min="13" max="13" width="1" style="1" customWidth="1"/>
    <col min="14" max="14" width="16.285156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16" t="s">
        <v>128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7"/>
      <c r="R2" s="17"/>
      <c r="S2" s="17"/>
      <c r="T2" s="17"/>
      <c r="U2" s="17"/>
    </row>
    <row r="3" spans="2:28" ht="30" x14ac:dyDescent="0.6">
      <c r="B3" s="116" t="s">
        <v>48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7"/>
      <c r="R3" s="17"/>
    </row>
    <row r="4" spans="2:28" ht="30" x14ac:dyDescent="0.6">
      <c r="B4" s="116" t="s">
        <v>221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7"/>
      <c r="R4" s="17"/>
    </row>
    <row r="6" spans="2:28" s="2" customFormat="1" ht="30" x14ac:dyDescent="0.55000000000000004">
      <c r="B6" s="14" t="s">
        <v>122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s="16" customFormat="1" ht="27" customHeight="1" x14ac:dyDescent="0.6">
      <c r="B7" s="117" t="s">
        <v>52</v>
      </c>
      <c r="D7" s="118" t="s">
        <v>50</v>
      </c>
      <c r="E7" s="118" t="s">
        <v>50</v>
      </c>
      <c r="F7" s="118" t="s">
        <v>50</v>
      </c>
      <c r="G7" s="118" t="s">
        <v>50</v>
      </c>
      <c r="H7" s="118" t="s">
        <v>50</v>
      </c>
      <c r="I7" s="118" t="s">
        <v>50</v>
      </c>
      <c r="J7" s="118" t="s">
        <v>50</v>
      </c>
      <c r="L7" s="118" t="s">
        <v>51</v>
      </c>
      <c r="M7" s="118" t="s">
        <v>51</v>
      </c>
      <c r="N7" s="118" t="s">
        <v>51</v>
      </c>
      <c r="O7" s="118" t="s">
        <v>51</v>
      </c>
      <c r="P7" s="118" t="s">
        <v>51</v>
      </c>
      <c r="Q7" s="118" t="s">
        <v>51</v>
      </c>
      <c r="R7" s="118" t="s">
        <v>51</v>
      </c>
    </row>
    <row r="8" spans="2:28" s="55" customFormat="1" ht="63" customHeight="1" x14ac:dyDescent="0.75">
      <c r="B8" s="117" t="s">
        <v>52</v>
      </c>
      <c r="D8" s="151" t="s">
        <v>74</v>
      </c>
      <c r="E8" s="56"/>
      <c r="F8" s="151" t="s">
        <v>71</v>
      </c>
      <c r="G8" s="56"/>
      <c r="H8" s="151" t="s">
        <v>72</v>
      </c>
      <c r="I8" s="56"/>
      <c r="J8" s="151" t="s">
        <v>75</v>
      </c>
      <c r="L8" s="151" t="s">
        <v>74</v>
      </c>
      <c r="M8" s="56"/>
      <c r="N8" s="151" t="s">
        <v>71</v>
      </c>
      <c r="O8" s="56"/>
      <c r="P8" s="151" t="s">
        <v>72</v>
      </c>
      <c r="Q8" s="56"/>
      <c r="R8" s="151" t="s">
        <v>75</v>
      </c>
    </row>
    <row r="9" spans="2:28" ht="21.75" x14ac:dyDescent="0.6">
      <c r="B9" s="51" t="s">
        <v>105</v>
      </c>
      <c r="C9" s="4"/>
      <c r="D9" s="57" t="s">
        <v>224</v>
      </c>
      <c r="E9" s="4"/>
      <c r="F9" s="57">
        <v>0</v>
      </c>
      <c r="G9" s="4"/>
      <c r="H9" s="57">
        <v>0</v>
      </c>
      <c r="I9" s="4"/>
      <c r="J9" s="57">
        <v>0</v>
      </c>
      <c r="K9" s="4"/>
      <c r="L9" s="57">
        <v>6177542225</v>
      </c>
      <c r="M9" s="4"/>
      <c r="N9" s="57">
        <v>0</v>
      </c>
      <c r="O9" s="4"/>
      <c r="P9" s="57">
        <v>948391820</v>
      </c>
      <c r="Q9" s="4"/>
      <c r="R9" s="57">
        <v>7125934045</v>
      </c>
    </row>
    <row r="10" spans="2:28" ht="21.75" x14ac:dyDescent="0.6">
      <c r="B10" s="4" t="s">
        <v>179</v>
      </c>
      <c r="C10" s="4"/>
      <c r="D10" s="30">
        <v>589558315</v>
      </c>
      <c r="E10" s="4"/>
      <c r="F10" s="30">
        <v>1417909657</v>
      </c>
      <c r="G10" s="4"/>
      <c r="H10" s="30">
        <v>0</v>
      </c>
      <c r="I10" s="4"/>
      <c r="J10" s="30">
        <v>2007467972</v>
      </c>
      <c r="K10" s="4"/>
      <c r="L10" s="30">
        <v>3172072261</v>
      </c>
      <c r="M10" s="4"/>
      <c r="N10" s="30">
        <v>-764363179</v>
      </c>
      <c r="O10" s="4"/>
      <c r="P10" s="30">
        <v>0</v>
      </c>
      <c r="Q10" s="4"/>
      <c r="R10" s="30">
        <v>2407709082</v>
      </c>
    </row>
    <row r="11" spans="2:28" ht="21.75" x14ac:dyDescent="0.6">
      <c r="B11" s="4" t="s">
        <v>182</v>
      </c>
      <c r="C11" s="4"/>
      <c r="D11" s="30">
        <v>78965</v>
      </c>
      <c r="E11" s="4"/>
      <c r="F11" s="30">
        <v>0</v>
      </c>
      <c r="G11" s="4"/>
      <c r="H11" s="30">
        <v>0</v>
      </c>
      <c r="I11" s="4"/>
      <c r="J11" s="30">
        <v>78965</v>
      </c>
      <c r="K11" s="4"/>
      <c r="L11" s="30">
        <v>810671149</v>
      </c>
      <c r="M11" s="4"/>
      <c r="N11" s="30">
        <v>62007</v>
      </c>
      <c r="O11" s="4"/>
      <c r="P11" s="30">
        <v>445212731</v>
      </c>
      <c r="Q11" s="4"/>
      <c r="R11" s="30">
        <v>1255945887</v>
      </c>
    </row>
    <row r="12" spans="2:28" ht="21.75" x14ac:dyDescent="0.6">
      <c r="B12" s="4" t="s">
        <v>125</v>
      </c>
      <c r="C12" s="4"/>
      <c r="D12" s="30">
        <v>0</v>
      </c>
      <c r="E12" s="4"/>
      <c r="F12" s="30">
        <v>0</v>
      </c>
      <c r="G12" s="4"/>
      <c r="H12" s="30">
        <v>0</v>
      </c>
      <c r="I12" s="4"/>
      <c r="J12" s="30">
        <v>0</v>
      </c>
      <c r="K12" s="4"/>
      <c r="L12" s="30">
        <v>0</v>
      </c>
      <c r="M12" s="4"/>
      <c r="N12" s="30">
        <v>0</v>
      </c>
      <c r="O12" s="4"/>
      <c r="P12" s="30">
        <v>1163235709</v>
      </c>
      <c r="Q12" s="4"/>
      <c r="R12" s="30">
        <v>1163235709</v>
      </c>
    </row>
    <row r="13" spans="2:28" ht="21.75" x14ac:dyDescent="0.6">
      <c r="B13" s="4" t="s">
        <v>136</v>
      </c>
      <c r="C13" s="4"/>
      <c r="D13" s="30">
        <v>86722986</v>
      </c>
      <c r="E13" s="4"/>
      <c r="F13" s="30">
        <v>116978794</v>
      </c>
      <c r="G13" s="4"/>
      <c r="H13" s="30">
        <v>0</v>
      </c>
      <c r="I13" s="4"/>
      <c r="J13" s="30">
        <v>203701780</v>
      </c>
      <c r="K13" s="4"/>
      <c r="L13" s="30">
        <v>802202076</v>
      </c>
      <c r="M13" s="4"/>
      <c r="N13" s="30">
        <v>114900582</v>
      </c>
      <c r="O13" s="4"/>
      <c r="P13" s="30">
        <v>0</v>
      </c>
      <c r="Q13" s="4"/>
      <c r="R13" s="30">
        <v>917102658</v>
      </c>
    </row>
    <row r="14" spans="2:28" ht="21.75" x14ac:dyDescent="0.6">
      <c r="B14" s="4" t="s">
        <v>134</v>
      </c>
      <c r="C14" s="4"/>
      <c r="D14" s="30">
        <v>0</v>
      </c>
      <c r="E14" s="4"/>
      <c r="F14" s="30">
        <v>171922634</v>
      </c>
      <c r="G14" s="4"/>
      <c r="H14" s="30">
        <v>0</v>
      </c>
      <c r="I14" s="4"/>
      <c r="J14" s="30">
        <v>171922634</v>
      </c>
      <c r="K14" s="4"/>
      <c r="L14" s="30">
        <v>0</v>
      </c>
      <c r="M14" s="4"/>
      <c r="N14" s="30">
        <v>210840616</v>
      </c>
      <c r="O14" s="4"/>
      <c r="P14" s="30">
        <v>699850251</v>
      </c>
      <c r="Q14" s="4"/>
      <c r="R14" s="30">
        <v>910690867</v>
      </c>
    </row>
    <row r="15" spans="2:28" ht="21.75" x14ac:dyDescent="0.6">
      <c r="B15" s="4" t="s">
        <v>103</v>
      </c>
      <c r="C15" s="4"/>
      <c r="D15" s="30">
        <v>0</v>
      </c>
      <c r="E15" s="4"/>
      <c r="F15" s="30">
        <v>0</v>
      </c>
      <c r="G15" s="4"/>
      <c r="H15" s="30">
        <v>0</v>
      </c>
      <c r="I15" s="4"/>
      <c r="J15" s="30">
        <v>0</v>
      </c>
      <c r="K15" s="4"/>
      <c r="L15" s="30">
        <v>0</v>
      </c>
      <c r="M15" s="4"/>
      <c r="N15" s="30">
        <v>0</v>
      </c>
      <c r="O15" s="4"/>
      <c r="P15" s="30">
        <v>812762296</v>
      </c>
      <c r="Q15" s="4"/>
      <c r="R15" s="30">
        <v>812762296</v>
      </c>
    </row>
    <row r="16" spans="2:28" ht="21.75" x14ac:dyDescent="0.6">
      <c r="B16" s="4" t="s">
        <v>101</v>
      </c>
      <c r="C16" s="4"/>
      <c r="D16" s="30">
        <v>0</v>
      </c>
      <c r="E16" s="4"/>
      <c r="F16" s="30">
        <v>23536733</v>
      </c>
      <c r="G16" s="4"/>
      <c r="H16" s="30">
        <v>0</v>
      </c>
      <c r="I16" s="4"/>
      <c r="J16" s="30">
        <v>23536733</v>
      </c>
      <c r="K16" s="4"/>
      <c r="L16" s="30">
        <v>0</v>
      </c>
      <c r="M16" s="4"/>
      <c r="N16" s="30">
        <v>26268249</v>
      </c>
      <c r="O16" s="4"/>
      <c r="P16" s="30">
        <v>686706726</v>
      </c>
      <c r="Q16" s="4"/>
      <c r="R16" s="30">
        <v>712974975</v>
      </c>
    </row>
    <row r="17" spans="2:18" ht="21.75" x14ac:dyDescent="0.6">
      <c r="B17" s="4" t="s">
        <v>184</v>
      </c>
      <c r="C17" s="4"/>
      <c r="D17" s="30">
        <v>0</v>
      </c>
      <c r="E17" s="4"/>
      <c r="F17" s="30">
        <v>80905333</v>
      </c>
      <c r="G17" s="4"/>
      <c r="H17" s="30">
        <v>0</v>
      </c>
      <c r="I17" s="4"/>
      <c r="J17" s="30">
        <v>80905333</v>
      </c>
      <c r="K17" s="4"/>
      <c r="L17" s="30">
        <v>0</v>
      </c>
      <c r="M17" s="4"/>
      <c r="N17" s="30">
        <v>412993540</v>
      </c>
      <c r="O17" s="4"/>
      <c r="P17" s="30">
        <v>104207882</v>
      </c>
      <c r="Q17" s="4"/>
      <c r="R17" s="30">
        <v>517201422</v>
      </c>
    </row>
    <row r="18" spans="2:18" ht="21.75" x14ac:dyDescent="0.6">
      <c r="B18" s="4" t="s">
        <v>104</v>
      </c>
      <c r="C18" s="4"/>
      <c r="D18" s="30">
        <v>0</v>
      </c>
      <c r="E18" s="4"/>
      <c r="F18" s="30">
        <v>0</v>
      </c>
      <c r="G18" s="4"/>
      <c r="H18" s="30">
        <v>0</v>
      </c>
      <c r="I18" s="4"/>
      <c r="J18" s="30">
        <v>0</v>
      </c>
      <c r="K18" s="4"/>
      <c r="L18" s="30">
        <v>0</v>
      </c>
      <c r="M18" s="4"/>
      <c r="N18" s="30">
        <v>0</v>
      </c>
      <c r="O18" s="4"/>
      <c r="P18" s="30">
        <v>348501923</v>
      </c>
      <c r="Q18" s="4"/>
      <c r="R18" s="30">
        <v>348501923</v>
      </c>
    </row>
    <row r="19" spans="2:18" ht="21.75" x14ac:dyDescent="0.6">
      <c r="B19" s="4" t="s">
        <v>167</v>
      </c>
      <c r="C19" s="4"/>
      <c r="D19" s="30">
        <v>0</v>
      </c>
      <c r="E19" s="4"/>
      <c r="F19" s="30">
        <v>0</v>
      </c>
      <c r="G19" s="4"/>
      <c r="H19" s="30">
        <v>0</v>
      </c>
      <c r="I19" s="4"/>
      <c r="J19" s="30">
        <v>0</v>
      </c>
      <c r="K19" s="4"/>
      <c r="L19" s="30">
        <v>0</v>
      </c>
      <c r="M19" s="4"/>
      <c r="N19" s="30">
        <v>0</v>
      </c>
      <c r="O19" s="4"/>
      <c r="P19" s="30">
        <v>279378269</v>
      </c>
      <c r="Q19" s="4"/>
      <c r="R19" s="30">
        <v>279378269</v>
      </c>
    </row>
    <row r="20" spans="2:18" ht="21.75" x14ac:dyDescent="0.6">
      <c r="B20" s="4" t="s">
        <v>139</v>
      </c>
      <c r="C20" s="4"/>
      <c r="D20" s="30">
        <v>0</v>
      </c>
      <c r="E20" s="4"/>
      <c r="F20" s="30">
        <v>0</v>
      </c>
      <c r="G20" s="4"/>
      <c r="H20" s="30">
        <v>127384147</v>
      </c>
      <c r="I20" s="4"/>
      <c r="J20" s="30">
        <v>127384147</v>
      </c>
      <c r="K20" s="4"/>
      <c r="L20" s="30">
        <v>0</v>
      </c>
      <c r="M20" s="4"/>
      <c r="N20" s="30">
        <v>0</v>
      </c>
      <c r="O20" s="4"/>
      <c r="P20" s="30">
        <v>148869815</v>
      </c>
      <c r="Q20" s="4"/>
      <c r="R20" s="30">
        <v>148869815</v>
      </c>
    </row>
    <row r="21" spans="2:18" ht="21.75" x14ac:dyDescent="0.6">
      <c r="B21" s="4" t="s">
        <v>216</v>
      </c>
      <c r="C21" s="4"/>
      <c r="D21" s="30">
        <v>0</v>
      </c>
      <c r="E21" s="4"/>
      <c r="F21" s="30">
        <v>38283060</v>
      </c>
      <c r="G21" s="4"/>
      <c r="H21" s="30">
        <v>0</v>
      </c>
      <c r="I21" s="4"/>
      <c r="J21" s="30">
        <v>38283060</v>
      </c>
      <c r="K21" s="4"/>
      <c r="L21" s="30">
        <v>0</v>
      </c>
      <c r="M21" s="4"/>
      <c r="N21" s="30">
        <v>105756015</v>
      </c>
      <c r="O21" s="4"/>
      <c r="P21" s="30">
        <v>0</v>
      </c>
      <c r="Q21" s="4"/>
      <c r="R21" s="30">
        <v>105756015</v>
      </c>
    </row>
    <row r="22" spans="2:18" ht="21.75" x14ac:dyDescent="0.6">
      <c r="B22" s="4" t="s">
        <v>210</v>
      </c>
      <c r="C22" s="4"/>
      <c r="D22" s="30">
        <v>0</v>
      </c>
      <c r="E22" s="4"/>
      <c r="F22" s="30">
        <v>70608651</v>
      </c>
      <c r="G22" s="4"/>
      <c r="H22" s="30">
        <v>0</v>
      </c>
      <c r="I22" s="4"/>
      <c r="J22" s="30">
        <v>70608651</v>
      </c>
      <c r="K22" s="4"/>
      <c r="L22" s="30">
        <v>0</v>
      </c>
      <c r="M22" s="4"/>
      <c r="N22" s="30">
        <v>86191405</v>
      </c>
      <c r="O22" s="4"/>
      <c r="P22" s="30">
        <v>0</v>
      </c>
      <c r="Q22" s="4"/>
      <c r="R22" s="30">
        <v>86191405</v>
      </c>
    </row>
    <row r="23" spans="2:18" ht="21.75" x14ac:dyDescent="0.6">
      <c r="B23" s="4" t="s">
        <v>168</v>
      </c>
      <c r="C23" s="4"/>
      <c r="D23" s="30">
        <v>0</v>
      </c>
      <c r="E23" s="4"/>
      <c r="F23" s="30">
        <v>0</v>
      </c>
      <c r="G23" s="4"/>
      <c r="H23" s="30">
        <v>0</v>
      </c>
      <c r="I23" s="4"/>
      <c r="J23" s="30">
        <v>0</v>
      </c>
      <c r="K23" s="4"/>
      <c r="L23" s="30">
        <v>0</v>
      </c>
      <c r="M23" s="4"/>
      <c r="N23" s="30">
        <v>0</v>
      </c>
      <c r="O23" s="4"/>
      <c r="P23" s="30">
        <v>73248770</v>
      </c>
      <c r="Q23" s="4"/>
      <c r="R23" s="30">
        <v>73248770</v>
      </c>
    </row>
    <row r="24" spans="2:18" ht="21.75" x14ac:dyDescent="0.6">
      <c r="B24" s="4" t="s">
        <v>213</v>
      </c>
      <c r="C24" s="4"/>
      <c r="D24" s="30">
        <v>0</v>
      </c>
      <c r="E24" s="4"/>
      <c r="F24" s="30">
        <v>0</v>
      </c>
      <c r="G24" s="4"/>
      <c r="H24" s="30">
        <v>63989897</v>
      </c>
      <c r="I24" s="4"/>
      <c r="J24" s="30">
        <v>63989897</v>
      </c>
      <c r="K24" s="4"/>
      <c r="L24" s="30">
        <v>0</v>
      </c>
      <c r="M24" s="4"/>
      <c r="N24" s="30">
        <v>0</v>
      </c>
      <c r="O24" s="4"/>
      <c r="P24" s="30">
        <v>69168526</v>
      </c>
      <c r="Q24" s="4"/>
      <c r="R24" s="30">
        <v>69168526</v>
      </c>
    </row>
    <row r="25" spans="2:18" ht="21.75" x14ac:dyDescent="0.6">
      <c r="B25" s="4" t="s">
        <v>220</v>
      </c>
      <c r="C25" s="4"/>
      <c r="D25" s="30">
        <v>0</v>
      </c>
      <c r="E25" s="4"/>
      <c r="F25" s="30">
        <v>0</v>
      </c>
      <c r="G25" s="4"/>
      <c r="H25" s="30">
        <v>0</v>
      </c>
      <c r="I25" s="4"/>
      <c r="J25" s="30">
        <v>0</v>
      </c>
      <c r="K25" s="4"/>
      <c r="L25" s="30">
        <v>0</v>
      </c>
      <c r="M25" s="4"/>
      <c r="N25" s="30">
        <v>0</v>
      </c>
      <c r="O25" s="4"/>
      <c r="P25" s="30">
        <v>26021703</v>
      </c>
      <c r="Q25" s="4"/>
      <c r="R25" s="30">
        <v>26021703</v>
      </c>
    </row>
    <row r="26" spans="2:18" ht="21.75" x14ac:dyDescent="0.6">
      <c r="B26" s="4" t="s">
        <v>219</v>
      </c>
      <c r="C26" s="4"/>
      <c r="D26" s="30">
        <v>0</v>
      </c>
      <c r="E26" s="4"/>
      <c r="F26" s="30">
        <v>0</v>
      </c>
      <c r="G26" s="4"/>
      <c r="H26" s="30">
        <v>0</v>
      </c>
      <c r="I26" s="4"/>
      <c r="J26" s="30">
        <v>0</v>
      </c>
      <c r="K26" s="4"/>
      <c r="L26" s="30">
        <v>0</v>
      </c>
      <c r="M26" s="4"/>
      <c r="N26" s="30">
        <v>0</v>
      </c>
      <c r="O26" s="4"/>
      <c r="P26" s="30">
        <v>25926657</v>
      </c>
      <c r="Q26" s="4"/>
      <c r="R26" s="30">
        <v>25926657</v>
      </c>
    </row>
    <row r="27" spans="2:18" ht="21.75" x14ac:dyDescent="0.6">
      <c r="B27" s="4" t="s">
        <v>188</v>
      </c>
      <c r="C27" s="4"/>
      <c r="D27" s="30">
        <v>0</v>
      </c>
      <c r="E27" s="4"/>
      <c r="F27" s="30">
        <v>0</v>
      </c>
      <c r="G27" s="4"/>
      <c r="H27" s="30">
        <v>0</v>
      </c>
      <c r="I27" s="4"/>
      <c r="J27" s="30">
        <v>0</v>
      </c>
      <c r="K27" s="4"/>
      <c r="L27" s="30">
        <v>0</v>
      </c>
      <c r="M27" s="4"/>
      <c r="N27" s="30">
        <v>0</v>
      </c>
      <c r="O27" s="4"/>
      <c r="P27" s="30">
        <v>20181596</v>
      </c>
      <c r="Q27" s="4"/>
      <c r="R27" s="30">
        <v>20181596</v>
      </c>
    </row>
    <row r="28" spans="2:18" ht="21.75" x14ac:dyDescent="0.6">
      <c r="B28" s="4" t="s">
        <v>133</v>
      </c>
      <c r="C28" s="4"/>
      <c r="D28" s="30">
        <v>0</v>
      </c>
      <c r="E28" s="4"/>
      <c r="F28" s="30">
        <v>0</v>
      </c>
      <c r="G28" s="4"/>
      <c r="H28" s="30">
        <v>0</v>
      </c>
      <c r="I28" s="4"/>
      <c r="J28" s="30">
        <v>0</v>
      </c>
      <c r="K28" s="4"/>
      <c r="L28" s="30">
        <v>0</v>
      </c>
      <c r="M28" s="4"/>
      <c r="N28" s="30">
        <v>0</v>
      </c>
      <c r="O28" s="4"/>
      <c r="P28" s="30">
        <v>18279005</v>
      </c>
      <c r="Q28" s="4"/>
      <c r="R28" s="30">
        <v>18279005</v>
      </c>
    </row>
    <row r="29" spans="2:18" ht="21.75" x14ac:dyDescent="0.6">
      <c r="B29" s="4" t="s">
        <v>189</v>
      </c>
      <c r="C29" s="4"/>
      <c r="D29" s="30">
        <v>0</v>
      </c>
      <c r="E29" s="4"/>
      <c r="F29" s="30">
        <v>8806403</v>
      </c>
      <c r="G29" s="4"/>
      <c r="H29" s="30">
        <v>0</v>
      </c>
      <c r="I29" s="4"/>
      <c r="J29" s="30">
        <v>8806403</v>
      </c>
      <c r="K29" s="4"/>
      <c r="L29" s="30">
        <v>0</v>
      </c>
      <c r="M29" s="4"/>
      <c r="N29" s="30">
        <v>9368732</v>
      </c>
      <c r="O29" s="4"/>
      <c r="P29" s="30">
        <v>3268392</v>
      </c>
      <c r="Q29" s="4"/>
      <c r="R29" s="30">
        <v>12637124</v>
      </c>
    </row>
    <row r="30" spans="2:18" ht="21.75" x14ac:dyDescent="0.6">
      <c r="B30" s="4" t="s">
        <v>174</v>
      </c>
      <c r="C30" s="4"/>
      <c r="D30" s="30">
        <v>0</v>
      </c>
      <c r="E30" s="4"/>
      <c r="F30" s="30">
        <v>0</v>
      </c>
      <c r="G30" s="4"/>
      <c r="H30" s="30">
        <v>0</v>
      </c>
      <c r="I30" s="4"/>
      <c r="J30" s="30">
        <v>0</v>
      </c>
      <c r="K30" s="4"/>
      <c r="L30" s="30">
        <v>0</v>
      </c>
      <c r="M30" s="4"/>
      <c r="N30" s="30">
        <v>0</v>
      </c>
      <c r="O30" s="4"/>
      <c r="P30" s="30">
        <v>260499</v>
      </c>
      <c r="Q30" s="4"/>
      <c r="R30" s="30">
        <v>260499</v>
      </c>
    </row>
    <row r="31" spans="2:18" ht="21.75" x14ac:dyDescent="0.6">
      <c r="B31" s="4" t="s">
        <v>208</v>
      </c>
      <c r="C31" s="4"/>
      <c r="D31" s="30">
        <v>0</v>
      </c>
      <c r="E31" s="4"/>
      <c r="F31" s="30">
        <v>329062964</v>
      </c>
      <c r="G31" s="4"/>
      <c r="H31" s="30">
        <v>12709645</v>
      </c>
      <c r="I31" s="4"/>
      <c r="J31" s="30">
        <v>341772609</v>
      </c>
      <c r="K31" s="4"/>
      <c r="L31" s="30">
        <v>0</v>
      </c>
      <c r="M31" s="4"/>
      <c r="N31" s="30">
        <v>-52021226</v>
      </c>
      <c r="O31" s="4"/>
      <c r="P31" s="30">
        <v>37228565</v>
      </c>
      <c r="Q31" s="4"/>
      <c r="R31" s="30">
        <v>-14792661</v>
      </c>
    </row>
    <row r="32" spans="2:18" ht="21.75" x14ac:dyDescent="0.6">
      <c r="B32" s="4" t="s">
        <v>187</v>
      </c>
      <c r="C32" s="4"/>
      <c r="D32" s="30">
        <v>0</v>
      </c>
      <c r="E32" s="4"/>
      <c r="F32" s="30">
        <v>0</v>
      </c>
      <c r="G32" s="4"/>
      <c r="H32" s="30">
        <v>0</v>
      </c>
      <c r="I32" s="4"/>
      <c r="J32" s="30">
        <v>0</v>
      </c>
      <c r="K32" s="4"/>
      <c r="L32" s="30">
        <v>0</v>
      </c>
      <c r="M32" s="4"/>
      <c r="N32" s="30">
        <v>0</v>
      </c>
      <c r="O32" s="4"/>
      <c r="P32" s="30">
        <v>-59983114</v>
      </c>
      <c r="Q32" s="4"/>
      <c r="R32" s="30">
        <v>-59983114</v>
      </c>
    </row>
    <row r="33" spans="2:18" ht="24.75" thickBot="1" x14ac:dyDescent="0.65">
      <c r="B33" s="27" t="s">
        <v>85</v>
      </c>
      <c r="D33" s="10">
        <f>SUM(D9:D32)</f>
        <v>676360266</v>
      </c>
      <c r="E33" s="2"/>
      <c r="F33" s="10">
        <f>SUM(F9:F32)</f>
        <v>2258014229</v>
      </c>
      <c r="G33" s="2"/>
      <c r="H33" s="10">
        <f>SUM(H9:H32)</f>
        <v>204083689</v>
      </c>
      <c r="I33" s="2"/>
      <c r="J33" s="10">
        <f>SUM(J9:J32)</f>
        <v>3138458184</v>
      </c>
      <c r="K33" s="2"/>
      <c r="L33" s="10">
        <f>SUM(L9:L32)</f>
        <v>10962487711</v>
      </c>
      <c r="M33" s="2"/>
      <c r="N33" s="10">
        <f>SUM(N9:N32)</f>
        <v>149996741</v>
      </c>
      <c r="O33" s="2"/>
      <c r="P33" s="10">
        <f>SUM(P9:P32)</f>
        <v>5850718021</v>
      </c>
      <c r="Q33" s="2"/>
      <c r="R33" s="10">
        <f>SUM(R9:R32)</f>
        <v>16963202473</v>
      </c>
    </row>
    <row r="34" spans="2:18" ht="21.75" thickTop="1" x14ac:dyDescent="0.6"/>
    <row r="35" spans="2:18" ht="30" x14ac:dyDescent="0.75">
      <c r="J35" s="60">
        <v>14</v>
      </c>
    </row>
  </sheetData>
  <sortState xmlns:xlrd2="http://schemas.microsoft.com/office/spreadsheetml/2017/richdata2" ref="B9:R32">
    <sortCondition descending="1" ref="R9:R32"/>
  </sortState>
  <mergeCells count="14"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25" right="0.25" top="0" bottom="0" header="0" footer="0"/>
  <pageSetup paperSize="9" scale="6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32"/>
  <sheetViews>
    <sheetView rightToLeft="1" view="pageBreakPreview" zoomScale="60" zoomScaleNormal="100" workbookViewId="0">
      <selection activeCell="D40" sqref="D40"/>
    </sheetView>
  </sheetViews>
  <sheetFormatPr defaultRowHeight="21.75" customHeight="1" x14ac:dyDescent="0.55000000000000004"/>
  <cols>
    <col min="1" max="1" width="3" style="2" customWidth="1"/>
    <col min="2" max="2" width="65.42578125" style="2" customWidth="1"/>
    <col min="3" max="3" width="1" style="2" customWidth="1"/>
    <col min="4" max="4" width="22" style="2" bestFit="1" customWidth="1"/>
    <col min="5" max="5" width="1" style="2" customWidth="1"/>
    <col min="6" max="6" width="18.140625" style="2" customWidth="1"/>
    <col min="7" max="7" width="1" style="2" customWidth="1"/>
    <col min="8" max="8" width="18.28515625" style="2" customWidth="1"/>
    <col min="9" max="9" width="1" style="2" customWidth="1"/>
    <col min="10" max="10" width="18.42578125" style="2" customWidth="1"/>
    <col min="11" max="11" width="1" style="2" customWidth="1"/>
    <col min="12" max="12" width="17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116" t="s">
        <v>128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2:28" ht="31.5" customHeight="1" x14ac:dyDescent="0.55000000000000004">
      <c r="B3" s="116" t="s">
        <v>48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28" ht="31.5" customHeight="1" x14ac:dyDescent="0.55000000000000004">
      <c r="B4" s="116" t="s">
        <v>221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2:28" ht="73.5" customHeight="1" x14ac:dyDescent="0.55000000000000004"/>
    <row r="6" spans="2:28" ht="30" x14ac:dyDescent="0.55000000000000004">
      <c r="B6" s="14" t="s">
        <v>123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7" customHeight="1" x14ac:dyDescent="0.55000000000000004">
      <c r="B8" s="120" t="s">
        <v>76</v>
      </c>
      <c r="C8" s="120" t="s">
        <v>76</v>
      </c>
      <c r="D8" s="120" t="s">
        <v>76</v>
      </c>
      <c r="F8" s="120" t="s">
        <v>50</v>
      </c>
      <c r="G8" s="120" t="s">
        <v>50</v>
      </c>
      <c r="H8" s="120" t="s">
        <v>50</v>
      </c>
      <c r="J8" s="120" t="s">
        <v>51</v>
      </c>
      <c r="K8" s="120" t="s">
        <v>51</v>
      </c>
      <c r="L8" s="120" t="s">
        <v>51</v>
      </c>
    </row>
    <row r="9" spans="2:28" s="46" customFormat="1" ht="50.25" customHeight="1" x14ac:dyDescent="0.6">
      <c r="B9" s="147" t="s">
        <v>77</v>
      </c>
      <c r="D9" s="147" t="s">
        <v>224</v>
      </c>
      <c r="F9" s="147" t="s">
        <v>78</v>
      </c>
      <c r="H9" s="147" t="s">
        <v>79</v>
      </c>
      <c r="J9" s="147" t="s">
        <v>78</v>
      </c>
      <c r="L9" s="147" t="s">
        <v>79</v>
      </c>
    </row>
    <row r="10" spans="2:28" s="4" customFormat="1" ht="21.75" customHeight="1" x14ac:dyDescent="0.55000000000000004">
      <c r="B10" s="51" t="s">
        <v>140</v>
      </c>
      <c r="D10" s="76" t="s">
        <v>56</v>
      </c>
      <c r="F10" s="57">
        <v>0</v>
      </c>
      <c r="H10" s="51" t="s">
        <v>56</v>
      </c>
      <c r="J10" s="57">
        <v>13244514080</v>
      </c>
      <c r="L10" s="51" t="s">
        <v>56</v>
      </c>
    </row>
    <row r="11" spans="2:28" s="4" customFormat="1" ht="21.75" customHeight="1" x14ac:dyDescent="0.55000000000000004">
      <c r="B11" s="4" t="s">
        <v>194</v>
      </c>
      <c r="D11" s="75" t="s">
        <v>56</v>
      </c>
      <c r="F11" s="30">
        <v>985479440</v>
      </c>
      <c r="H11" s="4" t="s">
        <v>56</v>
      </c>
      <c r="J11" s="30">
        <v>7061616422</v>
      </c>
      <c r="L11" s="4" t="s">
        <v>56</v>
      </c>
    </row>
    <row r="12" spans="2:28" s="4" customFormat="1" ht="21.75" customHeight="1" x14ac:dyDescent="0.55000000000000004">
      <c r="B12" s="4" t="s">
        <v>192</v>
      </c>
      <c r="D12" s="75" t="s">
        <v>56</v>
      </c>
      <c r="F12" s="30">
        <v>36164384</v>
      </c>
      <c r="H12" s="4" t="s">
        <v>56</v>
      </c>
      <c r="J12" s="30">
        <v>3055205481</v>
      </c>
      <c r="L12" s="4" t="s">
        <v>56</v>
      </c>
    </row>
    <row r="13" spans="2:28" s="4" customFormat="1" ht="21.75" customHeight="1" x14ac:dyDescent="0.55000000000000004">
      <c r="B13" s="4" t="s">
        <v>190</v>
      </c>
      <c r="D13" s="75" t="s">
        <v>56</v>
      </c>
      <c r="F13" s="30">
        <v>37153013</v>
      </c>
      <c r="H13" s="4" t="s">
        <v>56</v>
      </c>
      <c r="J13" s="30">
        <v>2912335052</v>
      </c>
    </row>
    <row r="14" spans="2:28" s="4" customFormat="1" ht="21.75" customHeight="1" x14ac:dyDescent="0.55000000000000004">
      <c r="B14" s="4" t="s">
        <v>141</v>
      </c>
      <c r="D14" s="75" t="s">
        <v>56</v>
      </c>
      <c r="F14" s="30">
        <v>0</v>
      </c>
      <c r="H14" s="4" t="s">
        <v>56</v>
      </c>
      <c r="J14" s="30">
        <v>1489757256</v>
      </c>
      <c r="L14" s="4" t="s">
        <v>56</v>
      </c>
    </row>
    <row r="15" spans="2:28" s="4" customFormat="1" ht="21.75" customHeight="1" x14ac:dyDescent="0.55000000000000004">
      <c r="B15" s="4" t="s">
        <v>108</v>
      </c>
      <c r="D15" s="75" t="s">
        <v>142</v>
      </c>
      <c r="F15" s="30">
        <v>0</v>
      </c>
      <c r="H15" s="4" t="s">
        <v>56</v>
      </c>
      <c r="J15" s="30">
        <v>1025156210</v>
      </c>
      <c r="L15" s="4" t="s">
        <v>56</v>
      </c>
    </row>
    <row r="16" spans="2:28" s="4" customFormat="1" ht="21.75" customHeight="1" x14ac:dyDescent="0.55000000000000004">
      <c r="B16" s="4" t="s">
        <v>143</v>
      </c>
      <c r="D16" s="75" t="s">
        <v>144</v>
      </c>
      <c r="F16" s="30">
        <v>0</v>
      </c>
      <c r="H16" s="4" t="s">
        <v>56</v>
      </c>
      <c r="J16" s="30">
        <v>806295893</v>
      </c>
      <c r="L16" s="4" t="s">
        <v>56</v>
      </c>
    </row>
    <row r="17" spans="2:12" s="4" customFormat="1" ht="21.75" customHeight="1" x14ac:dyDescent="0.55000000000000004">
      <c r="B17" s="4" t="s">
        <v>108</v>
      </c>
      <c r="D17" s="75" t="s">
        <v>145</v>
      </c>
      <c r="F17" s="30">
        <v>0</v>
      </c>
      <c r="H17" s="4" t="s">
        <v>56</v>
      </c>
      <c r="J17" s="30">
        <v>291017928</v>
      </c>
      <c r="L17" s="4" t="s">
        <v>56</v>
      </c>
    </row>
    <row r="18" spans="2:12" s="4" customFormat="1" ht="21.75" customHeight="1" x14ac:dyDescent="0.55000000000000004">
      <c r="B18" s="4" t="s">
        <v>197</v>
      </c>
      <c r="D18" s="75" t="s">
        <v>56</v>
      </c>
      <c r="F18" s="30">
        <v>0</v>
      </c>
      <c r="H18" s="4" t="s">
        <v>56</v>
      </c>
      <c r="J18" s="30">
        <v>281095890</v>
      </c>
      <c r="L18" s="4" t="s">
        <v>56</v>
      </c>
    </row>
    <row r="19" spans="2:12" s="4" customFormat="1" ht="21.75" customHeight="1" x14ac:dyDescent="0.55000000000000004">
      <c r="B19" s="4" t="s">
        <v>196</v>
      </c>
      <c r="D19" s="75" t="s">
        <v>56</v>
      </c>
      <c r="F19" s="30">
        <v>0</v>
      </c>
      <c r="H19" s="4" t="s">
        <v>56</v>
      </c>
      <c r="J19" s="30">
        <v>234246575</v>
      </c>
      <c r="L19" s="4" t="s">
        <v>56</v>
      </c>
    </row>
    <row r="20" spans="2:12" s="4" customFormat="1" ht="21.75" customHeight="1" x14ac:dyDescent="0.55000000000000004">
      <c r="B20" s="4" t="s">
        <v>112</v>
      </c>
      <c r="D20" s="75" t="s">
        <v>146</v>
      </c>
      <c r="F20" s="30">
        <v>0</v>
      </c>
      <c r="H20" s="4" t="s">
        <v>56</v>
      </c>
      <c r="J20" s="30">
        <v>178898063</v>
      </c>
      <c r="L20" s="4" t="s">
        <v>56</v>
      </c>
    </row>
    <row r="21" spans="2:12" s="4" customFormat="1" ht="21.75" customHeight="1" x14ac:dyDescent="0.55000000000000004">
      <c r="B21" s="4" t="s">
        <v>108</v>
      </c>
      <c r="D21" s="75" t="s">
        <v>153</v>
      </c>
      <c r="F21" s="30">
        <v>3082</v>
      </c>
      <c r="H21" s="4" t="s">
        <v>56</v>
      </c>
      <c r="J21" s="30">
        <v>26206190</v>
      </c>
      <c r="L21" s="4" t="s">
        <v>56</v>
      </c>
    </row>
    <row r="22" spans="2:12" s="4" customFormat="1" ht="21.75" customHeight="1" x14ac:dyDescent="0.55000000000000004">
      <c r="B22" s="4" t="s">
        <v>198</v>
      </c>
      <c r="D22" s="75" t="s">
        <v>199</v>
      </c>
      <c r="F22" s="30">
        <v>1521607</v>
      </c>
      <c r="H22" s="4" t="s">
        <v>56</v>
      </c>
      <c r="J22" s="30">
        <v>9563016</v>
      </c>
      <c r="L22" s="4" t="s">
        <v>56</v>
      </c>
    </row>
    <row r="23" spans="2:12" s="4" customFormat="1" ht="21.75" customHeight="1" x14ac:dyDescent="0.55000000000000004">
      <c r="B23" s="4" t="s">
        <v>112</v>
      </c>
      <c r="D23" s="75" t="s">
        <v>175</v>
      </c>
      <c r="F23" s="30">
        <v>75207</v>
      </c>
      <c r="H23" s="4" t="s">
        <v>56</v>
      </c>
      <c r="J23" s="30">
        <v>2723287</v>
      </c>
      <c r="L23" s="4" t="s">
        <v>56</v>
      </c>
    </row>
    <row r="24" spans="2:12" s="4" customFormat="1" ht="21.75" customHeight="1" x14ac:dyDescent="0.55000000000000004">
      <c r="B24" s="4" t="s">
        <v>113</v>
      </c>
      <c r="D24" s="75" t="s">
        <v>149</v>
      </c>
      <c r="F24" s="30">
        <v>49179</v>
      </c>
      <c r="H24" s="4" t="s">
        <v>56</v>
      </c>
      <c r="J24" s="30">
        <v>614108</v>
      </c>
      <c r="L24" s="4" t="s">
        <v>56</v>
      </c>
    </row>
    <row r="25" spans="2:12" s="4" customFormat="1" ht="21.75" customHeight="1" x14ac:dyDescent="0.55000000000000004">
      <c r="B25" s="4" t="s">
        <v>155</v>
      </c>
      <c r="D25" s="75" t="s">
        <v>156</v>
      </c>
      <c r="F25" s="30">
        <v>10049</v>
      </c>
      <c r="H25" s="4" t="s">
        <v>56</v>
      </c>
      <c r="J25" s="30">
        <v>246579</v>
      </c>
      <c r="L25" s="4" t="s">
        <v>56</v>
      </c>
    </row>
    <row r="26" spans="2:12" s="4" customFormat="1" ht="21.75" customHeight="1" x14ac:dyDescent="0.55000000000000004">
      <c r="B26" s="4" t="s">
        <v>108</v>
      </c>
      <c r="D26" s="75" t="s">
        <v>158</v>
      </c>
      <c r="F26" s="30">
        <v>14794</v>
      </c>
      <c r="H26" s="4" t="s">
        <v>56</v>
      </c>
      <c r="J26" s="30">
        <v>224104</v>
      </c>
      <c r="L26" s="4" t="s">
        <v>56</v>
      </c>
    </row>
    <row r="27" spans="2:12" s="4" customFormat="1" ht="21.75" customHeight="1" x14ac:dyDescent="0.55000000000000004">
      <c r="B27" s="4" t="s">
        <v>147</v>
      </c>
      <c r="D27" s="75" t="s">
        <v>148</v>
      </c>
      <c r="F27" s="30">
        <v>1377</v>
      </c>
      <c r="H27" s="4" t="s">
        <v>56</v>
      </c>
      <c r="J27" s="30">
        <v>118745</v>
      </c>
      <c r="L27" s="4" t="s">
        <v>56</v>
      </c>
    </row>
    <row r="28" spans="2:12" s="4" customFormat="1" ht="21.75" customHeight="1" x14ac:dyDescent="0.55000000000000004">
      <c r="B28" s="4" t="s">
        <v>201</v>
      </c>
      <c r="D28" s="75" t="s">
        <v>202</v>
      </c>
      <c r="F28" s="30">
        <v>2248</v>
      </c>
      <c r="H28" s="4" t="s">
        <v>56</v>
      </c>
      <c r="J28" s="30">
        <v>9439</v>
      </c>
      <c r="L28" s="4" t="s">
        <v>56</v>
      </c>
    </row>
    <row r="29" spans="2:12" s="4" customFormat="1" ht="21.75" customHeight="1" x14ac:dyDescent="0.55000000000000004">
      <c r="B29" s="4" t="s">
        <v>111</v>
      </c>
      <c r="D29" s="75" t="s">
        <v>159</v>
      </c>
      <c r="F29" s="30">
        <v>0</v>
      </c>
      <c r="H29" s="4" t="s">
        <v>56</v>
      </c>
      <c r="J29" s="30">
        <v>4109</v>
      </c>
      <c r="L29" s="4" t="s">
        <v>56</v>
      </c>
    </row>
    <row r="30" spans="2:12" ht="21.75" customHeight="1" thickBot="1" x14ac:dyDescent="0.6">
      <c r="B30" s="148" t="s">
        <v>85</v>
      </c>
      <c r="C30" s="148"/>
      <c r="D30" s="148"/>
      <c r="F30" s="10">
        <f>SUM(F10:F29)</f>
        <v>1060474380</v>
      </c>
      <c r="H30" s="33"/>
      <c r="J30" s="10">
        <f>SUM(J10:J29)</f>
        <v>30619848427</v>
      </c>
      <c r="L30" s="33"/>
    </row>
    <row r="31" spans="2:12" ht="21.75" customHeight="1" thickTop="1" x14ac:dyDescent="0.55000000000000004"/>
    <row r="32" spans="2:12" ht="30" x14ac:dyDescent="0.75">
      <c r="F32" s="63">
        <v>15</v>
      </c>
    </row>
  </sheetData>
  <sortState xmlns:xlrd2="http://schemas.microsoft.com/office/spreadsheetml/2017/richdata2" ref="B10:L29">
    <sortCondition descending="1" ref="J10:J29"/>
  </sortState>
  <mergeCells count="13">
    <mergeCell ref="B2:L2"/>
    <mergeCell ref="B3:L3"/>
    <mergeCell ref="B4:L4"/>
    <mergeCell ref="B30:D30"/>
    <mergeCell ref="J9"/>
    <mergeCell ref="L9"/>
    <mergeCell ref="J8:L8"/>
    <mergeCell ref="B9"/>
    <mergeCell ref="D9"/>
    <mergeCell ref="B8:D8"/>
    <mergeCell ref="F9"/>
    <mergeCell ref="H9"/>
    <mergeCell ref="F8:H8"/>
  </mergeCells>
  <printOptions horizontalCentered="1" verticalCentered="1"/>
  <pageMargins left="0" right="0" top="0" bottom="0" header="0" footer="0"/>
  <pageSetup paperSize="9" scale="6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AB18"/>
  <sheetViews>
    <sheetView rightToLeft="1" view="pageBreakPreview" zoomScale="60" zoomScaleNormal="100" workbookViewId="0">
      <selection activeCell="D40" sqref="D40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3.7109375" style="2" bestFit="1" customWidth="1"/>
    <col min="5" max="5" width="1" style="2" customWidth="1"/>
    <col min="6" max="6" width="18.7109375" style="2" customWidth="1"/>
    <col min="7" max="7" width="1" style="2" customWidth="1"/>
    <col min="8" max="8" width="9.140625" style="2" customWidth="1"/>
    <col min="9" max="16384" width="9.140625" style="2"/>
  </cols>
  <sheetData>
    <row r="2" spans="2:28" ht="30" x14ac:dyDescent="0.55000000000000004">
      <c r="B2" s="116" t="s">
        <v>128</v>
      </c>
      <c r="C2" s="116"/>
      <c r="D2" s="116"/>
      <c r="E2" s="116"/>
      <c r="F2" s="116"/>
    </row>
    <row r="3" spans="2:28" ht="30" x14ac:dyDescent="0.55000000000000004">
      <c r="B3" s="116" t="s">
        <v>48</v>
      </c>
      <c r="C3" s="116"/>
      <c r="D3" s="116"/>
      <c r="E3" s="116"/>
      <c r="F3" s="116"/>
    </row>
    <row r="4" spans="2:28" ht="30" x14ac:dyDescent="0.55000000000000004">
      <c r="B4" s="116" t="s">
        <v>221</v>
      </c>
      <c r="C4" s="116"/>
      <c r="D4" s="116"/>
      <c r="E4" s="116"/>
      <c r="F4" s="116"/>
    </row>
    <row r="5" spans="2:28" ht="125.25" customHeight="1" x14ac:dyDescent="0.55000000000000004"/>
    <row r="6" spans="2:28" s="27" customFormat="1" ht="24" x14ac:dyDescent="0.6">
      <c r="B6" s="68" t="s">
        <v>124</v>
      </c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ht="61.5" customHeight="1" x14ac:dyDescent="0.55000000000000004">
      <c r="B8" s="139" t="s">
        <v>80</v>
      </c>
      <c r="D8" s="116" t="s">
        <v>50</v>
      </c>
      <c r="F8" s="155" t="s">
        <v>223</v>
      </c>
    </row>
    <row r="9" spans="2:28" ht="48.75" customHeight="1" x14ac:dyDescent="0.55000000000000004">
      <c r="B9" s="153" t="s">
        <v>80</v>
      </c>
      <c r="D9" s="154" t="s">
        <v>224</v>
      </c>
      <c r="F9" s="154" t="s">
        <v>43</v>
      </c>
    </row>
    <row r="10" spans="2:28" x14ac:dyDescent="0.55000000000000004">
      <c r="B10" s="2" t="s">
        <v>171</v>
      </c>
      <c r="D10" s="3">
        <v>0</v>
      </c>
      <c r="F10" s="3">
        <v>20457110</v>
      </c>
    </row>
    <row r="11" spans="2:28" x14ac:dyDescent="0.55000000000000004">
      <c r="B11" s="2" t="s">
        <v>172</v>
      </c>
      <c r="D11" s="3">
        <v>0</v>
      </c>
      <c r="F11" s="3">
        <v>15826783</v>
      </c>
    </row>
    <row r="12" spans="2:28" x14ac:dyDescent="0.55000000000000004">
      <c r="B12" s="2" t="s">
        <v>81</v>
      </c>
      <c r="D12" s="3">
        <v>20</v>
      </c>
      <c r="F12" s="3">
        <v>-125721149</v>
      </c>
    </row>
    <row r="13" spans="2:28" x14ac:dyDescent="0.55000000000000004">
      <c r="D13" s="3"/>
      <c r="F13" s="3"/>
    </row>
    <row r="14" spans="2:28" ht="21.75" thickBot="1" x14ac:dyDescent="0.6">
      <c r="B14" s="33" t="s">
        <v>85</v>
      </c>
      <c r="D14" s="10">
        <f>SUM(D10:D12)</f>
        <v>20</v>
      </c>
      <c r="F14" s="10">
        <f>SUM(F10:F12)</f>
        <v>-89437256</v>
      </c>
    </row>
    <row r="15" spans="2:28" ht="21.75" thickTop="1" x14ac:dyDescent="0.55000000000000004"/>
    <row r="16" spans="2:28" ht="85.5" customHeight="1" x14ac:dyDescent="0.55000000000000004"/>
    <row r="17" spans="1:6" ht="85.5" customHeight="1" x14ac:dyDescent="0.55000000000000004"/>
    <row r="18" spans="1:6" ht="30" x14ac:dyDescent="0.75">
      <c r="A18" s="152">
        <v>16</v>
      </c>
      <c r="B18" s="152"/>
      <c r="C18" s="152"/>
      <c r="D18" s="152"/>
      <c r="E18" s="152"/>
      <c r="F18" s="152"/>
    </row>
  </sheetData>
  <sortState xmlns:xlrd2="http://schemas.microsoft.com/office/spreadsheetml/2017/richdata2" ref="B10:F12">
    <sortCondition descending="1" ref="F10:F12"/>
  </sortState>
  <mergeCells count="9">
    <mergeCell ref="A18:F18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1"/>
  <sheetViews>
    <sheetView rightToLeft="1" view="pageBreakPreview" zoomScale="85" zoomScaleNormal="85" zoomScaleSheetLayoutView="85" workbookViewId="0">
      <selection activeCell="D40" sqref="D40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20.42578125" style="2" customWidth="1"/>
    <col min="10" max="10" width="1" style="2" customWidth="1"/>
    <col min="11" max="11" width="19.140625" style="2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16" t="s">
        <v>128</v>
      </c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</row>
    <row r="3" spans="3:17" ht="30" x14ac:dyDescent="0.55000000000000004">
      <c r="C3" s="116" t="s">
        <v>0</v>
      </c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</row>
    <row r="4" spans="3:17" ht="30" x14ac:dyDescent="0.55000000000000004">
      <c r="C4" s="116" t="s">
        <v>221</v>
      </c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</row>
    <row r="5" spans="3:17" ht="30" x14ac:dyDescent="0.55000000000000004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3:17" ht="30" x14ac:dyDescent="0.55000000000000004"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3:17" ht="30" x14ac:dyDescent="0.55000000000000004">
      <c r="C7" s="59" t="s">
        <v>86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9" spans="3:17" s="6" customFormat="1" ht="34.5" customHeight="1" x14ac:dyDescent="0.25">
      <c r="C9" s="117" t="s">
        <v>94</v>
      </c>
      <c r="D9" s="118" t="s">
        <v>224</v>
      </c>
      <c r="E9" s="118" t="s">
        <v>2</v>
      </c>
      <c r="F9" s="118" t="s">
        <v>2</v>
      </c>
      <c r="G9" s="118" t="s">
        <v>2</v>
      </c>
      <c r="I9" s="118" t="s">
        <v>3</v>
      </c>
      <c r="J9" s="118" t="s">
        <v>3</v>
      </c>
      <c r="K9" s="118" t="s">
        <v>3</v>
      </c>
      <c r="M9" s="118" t="s">
        <v>222</v>
      </c>
      <c r="N9" s="118" t="s">
        <v>4</v>
      </c>
      <c r="O9" s="118" t="s">
        <v>4</v>
      </c>
      <c r="P9" s="118" t="s">
        <v>4</v>
      </c>
      <c r="Q9" s="118" t="s">
        <v>4</v>
      </c>
    </row>
    <row r="10" spans="3:17" s="6" customFormat="1" ht="44.25" customHeight="1" x14ac:dyDescent="0.25">
      <c r="C10" s="117"/>
      <c r="D10" s="12"/>
      <c r="E10" s="119" t="s">
        <v>6</v>
      </c>
      <c r="F10" s="12"/>
      <c r="G10" s="119" t="s">
        <v>7</v>
      </c>
      <c r="I10" s="119" t="s">
        <v>95</v>
      </c>
      <c r="J10" s="12"/>
      <c r="K10" s="119" t="s">
        <v>96</v>
      </c>
      <c r="M10" s="119" t="s">
        <v>6</v>
      </c>
      <c r="N10" s="12"/>
      <c r="O10" s="119" t="s">
        <v>7</v>
      </c>
      <c r="Q10" s="121" t="s">
        <v>11</v>
      </c>
    </row>
    <row r="11" spans="3:17" s="6" customFormat="1" ht="39.75" customHeight="1" x14ac:dyDescent="0.25">
      <c r="C11" s="117"/>
      <c r="D11" s="11"/>
      <c r="E11" s="120" t="s">
        <v>6</v>
      </c>
      <c r="F11" s="11"/>
      <c r="G11" s="120" t="s">
        <v>7</v>
      </c>
      <c r="I11" s="120"/>
      <c r="J11" s="11"/>
      <c r="K11" s="120"/>
      <c r="M11" s="120" t="s">
        <v>6</v>
      </c>
      <c r="N11" s="11"/>
      <c r="O11" s="120" t="s">
        <v>7</v>
      </c>
      <c r="Q11" s="122" t="s">
        <v>11</v>
      </c>
    </row>
    <row r="12" spans="3:17" x14ac:dyDescent="0.55000000000000004">
      <c r="C12" s="47" t="s">
        <v>93</v>
      </c>
      <c r="E12" s="3">
        <f>'گواهی سپرده'!N17</f>
        <v>61000000000</v>
      </c>
      <c r="G12" s="3">
        <f>'گواهی سپرده'!P17</f>
        <v>61000000000</v>
      </c>
      <c r="I12" s="3">
        <f>'گواهی سپرده'!T17</f>
        <v>0</v>
      </c>
      <c r="K12" s="3">
        <f>'گواهی سپرده'!X17</f>
        <v>5000000000</v>
      </c>
      <c r="M12" s="3">
        <f>'گواهی سپرده'!AB17</f>
        <v>56000000000</v>
      </c>
      <c r="O12" s="3">
        <f>'گواهی سپرده'!AD17</f>
        <v>56000000000</v>
      </c>
      <c r="Q12" s="8">
        <f>O12/$O$17</f>
        <v>0.30629221284799762</v>
      </c>
    </row>
    <row r="13" spans="3:17" x14ac:dyDescent="0.55000000000000004">
      <c r="C13" s="2" t="s">
        <v>90</v>
      </c>
      <c r="E13" s="3">
        <f>'اوراق مشارکت'!R26</f>
        <v>82275397671</v>
      </c>
      <c r="G13" s="3">
        <f>'اوراق مشارکت'!T26</f>
        <v>80245940005</v>
      </c>
      <c r="I13" s="3">
        <f>'اوراق مشارکت'!X26</f>
        <v>17333638143</v>
      </c>
      <c r="K13" s="3">
        <f>'اوراق مشارکت'!AB26</f>
        <v>8649137323</v>
      </c>
      <c r="M13" s="3">
        <f>'اوراق مشارکت'!AH26</f>
        <v>91163982180</v>
      </c>
      <c r="O13" s="3">
        <f>'اوراق مشارکت'!AJ26</f>
        <v>91314015504</v>
      </c>
      <c r="Q13" s="8">
        <f>O13/$O$17</f>
        <v>0.49944235487065214</v>
      </c>
    </row>
    <row r="14" spans="3:17" x14ac:dyDescent="0.55000000000000004">
      <c r="C14" s="2" t="s">
        <v>88</v>
      </c>
      <c r="E14" s="3">
        <f>سهام!G20</f>
        <v>41197828539</v>
      </c>
      <c r="G14" s="3">
        <f>سهام!I20</f>
        <v>47003370647.535004</v>
      </c>
      <c r="I14" s="3">
        <f>سهام!M20</f>
        <v>0</v>
      </c>
      <c r="K14" s="3">
        <f>سهام!Q20</f>
        <v>9527154750</v>
      </c>
      <c r="M14" s="3">
        <f>سهام!W20</f>
        <v>33680864691</v>
      </c>
      <c r="O14" s="3">
        <f>سهام!Y20</f>
        <v>34800596786.546997</v>
      </c>
      <c r="Q14" s="8">
        <f>O14/$O$17</f>
        <v>0.19034199639611418</v>
      </c>
    </row>
    <row r="15" spans="3:17" x14ac:dyDescent="0.55000000000000004">
      <c r="C15" s="2" t="s">
        <v>126</v>
      </c>
      <c r="E15" s="3">
        <f>سپرده!L21</f>
        <v>3932572290</v>
      </c>
      <c r="G15" s="3">
        <f>E15</f>
        <v>3932572290</v>
      </c>
      <c r="I15" s="3">
        <f>سپرده!N21</f>
        <v>43077290764</v>
      </c>
      <c r="K15" s="3">
        <f>سپرده!P21</f>
        <v>46292533653</v>
      </c>
      <c r="M15" s="3">
        <f>سپرده!R21</f>
        <v>717329401</v>
      </c>
      <c r="O15" s="3">
        <f>سپرده!R21</f>
        <v>717329401</v>
      </c>
      <c r="Q15" s="8">
        <f>O15/$O$17</f>
        <v>3.9234358852360471E-3</v>
      </c>
    </row>
    <row r="16" spans="3:17" x14ac:dyDescent="0.55000000000000004">
      <c r="C16" s="2" t="s">
        <v>89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8">
        <f>O16/$O$17</f>
        <v>0</v>
      </c>
    </row>
    <row r="17" spans="3:17" ht="21.75" thickBot="1" x14ac:dyDescent="0.6">
      <c r="C17" s="2" t="s">
        <v>85</v>
      </c>
      <c r="D17" s="3">
        <f t="shared" ref="D17:P17" si="0">SUM(D12:D16)</f>
        <v>0</v>
      </c>
      <c r="E17" s="10">
        <f>SUM(E12:E16)</f>
        <v>188405798500</v>
      </c>
      <c r="F17" s="3">
        <f t="shared" si="0"/>
        <v>0</v>
      </c>
      <c r="G17" s="10">
        <f t="shared" si="0"/>
        <v>192181882942.535</v>
      </c>
      <c r="H17" s="3">
        <f t="shared" si="0"/>
        <v>0</v>
      </c>
      <c r="I17" s="10">
        <f t="shared" si="0"/>
        <v>60410928907</v>
      </c>
      <c r="J17" s="3">
        <f t="shared" si="0"/>
        <v>0</v>
      </c>
      <c r="K17" s="10">
        <f t="shared" si="0"/>
        <v>69468825726</v>
      </c>
      <c r="L17" s="3">
        <f t="shared" si="0"/>
        <v>0</v>
      </c>
      <c r="M17" s="10">
        <f t="shared" si="0"/>
        <v>181562176272</v>
      </c>
      <c r="N17" s="3">
        <f t="shared" si="0"/>
        <v>0</v>
      </c>
      <c r="O17" s="10">
        <f>SUM(O12:O16)</f>
        <v>182831941691.547</v>
      </c>
      <c r="P17" s="3">
        <f t="shared" si="0"/>
        <v>0</v>
      </c>
      <c r="Q17" s="34">
        <f t="shared" ref="Q17" si="1">O17/$O$17</f>
        <v>1</v>
      </c>
    </row>
    <row r="18" spans="3:17" ht="21.75" thickTop="1" x14ac:dyDescent="0.55000000000000004"/>
    <row r="21" spans="3:17" ht="30" x14ac:dyDescent="0.75">
      <c r="I21" s="60">
        <v>1</v>
      </c>
    </row>
  </sheetData>
  <sortState xmlns:xlrd2="http://schemas.microsoft.com/office/spreadsheetml/2017/richdata2" ref="C12:Q16">
    <sortCondition descending="1" ref="O12:O16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.75" bottom="0.75" header="0.3" footer="0.3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22"/>
  <sheetViews>
    <sheetView rightToLeft="1" view="pageBreakPreview" zoomScale="55" zoomScaleNormal="55" zoomScaleSheetLayoutView="55" workbookViewId="0">
      <selection activeCell="D40" sqref="D40"/>
    </sheetView>
  </sheetViews>
  <sheetFormatPr defaultRowHeight="33" x14ac:dyDescent="0.8"/>
  <cols>
    <col min="1" max="1" width="2.5703125" style="62" customWidth="1"/>
    <col min="2" max="2" width="1.28515625" style="62" customWidth="1"/>
    <col min="3" max="3" width="38.85546875" style="62" customWidth="1"/>
    <col min="4" max="4" width="1" style="62" customWidth="1"/>
    <col min="5" max="5" width="18.5703125" style="62" bestFit="1" customWidth="1"/>
    <col min="6" max="6" width="3.5703125" style="62" bestFit="1" customWidth="1"/>
    <col min="7" max="7" width="27.140625" style="62" bestFit="1" customWidth="1"/>
    <col min="8" max="8" width="3.5703125" style="62" bestFit="1" customWidth="1"/>
    <col min="9" max="9" width="29.28515625" style="62" bestFit="1" customWidth="1"/>
    <col min="10" max="10" width="3.5703125" style="62" bestFit="1" customWidth="1"/>
    <col min="11" max="11" width="16.5703125" style="62" bestFit="1" customWidth="1"/>
    <col min="12" max="12" width="3.5703125" style="62" bestFit="1" customWidth="1"/>
    <col min="13" max="13" width="25.28515625" style="62" bestFit="1" customWidth="1"/>
    <col min="14" max="14" width="3.5703125" style="62" bestFit="1" customWidth="1"/>
    <col min="15" max="15" width="18.5703125" style="62" bestFit="1" customWidth="1"/>
    <col min="16" max="16" width="3.5703125" style="62" bestFit="1" customWidth="1"/>
    <col min="17" max="17" width="25.28515625" style="62" bestFit="1" customWidth="1"/>
    <col min="18" max="18" width="3.5703125" style="62" bestFit="1" customWidth="1"/>
    <col min="19" max="19" width="18.5703125" style="62" bestFit="1" customWidth="1"/>
    <col min="20" max="20" width="3.5703125" style="62" bestFit="1" customWidth="1"/>
    <col min="21" max="21" width="16.5703125" style="62" bestFit="1" customWidth="1"/>
    <col min="22" max="22" width="3.5703125" style="62" bestFit="1" customWidth="1"/>
    <col min="23" max="23" width="27.140625" style="62" bestFit="1" customWidth="1"/>
    <col min="24" max="24" width="3.5703125" style="62" bestFit="1" customWidth="1"/>
    <col min="25" max="25" width="29.28515625" style="62" bestFit="1" customWidth="1"/>
    <col min="26" max="26" width="3.5703125" style="62" bestFit="1" customWidth="1"/>
    <col min="27" max="27" width="19.140625" style="91" customWidth="1"/>
    <col min="28" max="28" width="1" style="62" customWidth="1"/>
    <col min="29" max="29" width="9.140625" style="62" customWidth="1"/>
    <col min="30" max="16384" width="9.140625" style="62"/>
  </cols>
  <sheetData>
    <row r="2" spans="3:27" ht="44.25" x14ac:dyDescent="0.8">
      <c r="C2" s="127" t="s">
        <v>128</v>
      </c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</row>
    <row r="3" spans="3:27" ht="44.25" x14ac:dyDescent="0.8">
      <c r="C3" s="127" t="s">
        <v>0</v>
      </c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</row>
    <row r="4" spans="3:27" ht="44.25" x14ac:dyDescent="0.8">
      <c r="C4" s="127" t="s">
        <v>221</v>
      </c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</row>
    <row r="5" spans="3:27" x14ac:dyDescent="0.8">
      <c r="C5" s="82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</row>
    <row r="6" spans="3:27" ht="44.25" x14ac:dyDescent="0.8">
      <c r="C6" s="101" t="s">
        <v>87</v>
      </c>
      <c r="D6" s="102"/>
      <c r="E6" s="102"/>
      <c r="F6" s="102"/>
      <c r="G6" s="102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</row>
    <row r="8" spans="3:27" s="84" customFormat="1" ht="34.5" customHeight="1" x14ac:dyDescent="0.25">
      <c r="C8" s="123" t="s">
        <v>1</v>
      </c>
      <c r="E8" s="126" t="s">
        <v>224</v>
      </c>
      <c r="F8" s="126" t="s">
        <v>2</v>
      </c>
      <c r="G8" s="126" t="s">
        <v>2</v>
      </c>
      <c r="H8" s="126" t="s">
        <v>2</v>
      </c>
      <c r="I8" s="126" t="s">
        <v>2</v>
      </c>
      <c r="J8" s="128"/>
      <c r="K8" s="126" t="s">
        <v>3</v>
      </c>
      <c r="L8" s="126" t="s">
        <v>3</v>
      </c>
      <c r="M8" s="126" t="s">
        <v>3</v>
      </c>
      <c r="N8" s="126" t="s">
        <v>3</v>
      </c>
      <c r="O8" s="126" t="s">
        <v>3</v>
      </c>
      <c r="P8" s="126" t="s">
        <v>3</v>
      </c>
      <c r="Q8" s="126" t="s">
        <v>3</v>
      </c>
      <c r="R8" s="128"/>
      <c r="S8" s="126" t="s">
        <v>222</v>
      </c>
      <c r="T8" s="126" t="s">
        <v>4</v>
      </c>
      <c r="U8" s="126" t="s">
        <v>4</v>
      </c>
      <c r="V8" s="126" t="s">
        <v>4</v>
      </c>
      <c r="W8" s="126" t="s">
        <v>4</v>
      </c>
      <c r="X8" s="126" t="s">
        <v>4</v>
      </c>
      <c r="Y8" s="126" t="s">
        <v>4</v>
      </c>
      <c r="Z8" s="126" t="s">
        <v>4</v>
      </c>
      <c r="AA8" s="126" t="s">
        <v>4</v>
      </c>
    </row>
    <row r="9" spans="3:27" s="84" customFormat="1" ht="44.25" customHeight="1" x14ac:dyDescent="0.25">
      <c r="C9" s="123" t="s">
        <v>1</v>
      </c>
      <c r="D9" s="128" t="s">
        <v>224</v>
      </c>
      <c r="E9" s="124" t="s">
        <v>5</v>
      </c>
      <c r="F9" s="129"/>
      <c r="G9" s="124" t="s">
        <v>6</v>
      </c>
      <c r="H9" s="85"/>
      <c r="I9" s="124" t="s">
        <v>7</v>
      </c>
      <c r="J9" s="128"/>
      <c r="K9" s="124" t="s">
        <v>8</v>
      </c>
      <c r="L9" s="124" t="s">
        <v>8</v>
      </c>
      <c r="M9" s="124" t="s">
        <v>8</v>
      </c>
      <c r="N9" s="85"/>
      <c r="O9" s="124" t="s">
        <v>9</v>
      </c>
      <c r="P9" s="124" t="s">
        <v>9</v>
      </c>
      <c r="Q9" s="124" t="s">
        <v>9</v>
      </c>
      <c r="R9" s="128"/>
      <c r="S9" s="124" t="s">
        <v>5</v>
      </c>
      <c r="T9" s="129"/>
      <c r="U9" s="124" t="s">
        <v>10</v>
      </c>
      <c r="V9" s="129"/>
      <c r="W9" s="124" t="s">
        <v>6</v>
      </c>
      <c r="X9" s="129"/>
      <c r="Y9" s="124" t="s">
        <v>7</v>
      </c>
      <c r="Z9" s="128"/>
      <c r="AA9" s="124" t="s">
        <v>11</v>
      </c>
    </row>
    <row r="10" spans="3:27" s="84" customFormat="1" ht="54" customHeight="1" x14ac:dyDescent="0.25">
      <c r="C10" s="123" t="s">
        <v>1</v>
      </c>
      <c r="D10" s="128"/>
      <c r="E10" s="125" t="s">
        <v>5</v>
      </c>
      <c r="F10" s="130"/>
      <c r="G10" s="125" t="s">
        <v>6</v>
      </c>
      <c r="H10" s="86"/>
      <c r="I10" s="125" t="s">
        <v>7</v>
      </c>
      <c r="J10" s="128"/>
      <c r="K10" s="125" t="s">
        <v>5</v>
      </c>
      <c r="L10" s="86"/>
      <c r="M10" s="125" t="s">
        <v>6</v>
      </c>
      <c r="N10" s="86"/>
      <c r="O10" s="125" t="s">
        <v>5</v>
      </c>
      <c r="P10" s="86"/>
      <c r="Q10" s="125" t="s">
        <v>12</v>
      </c>
      <c r="R10" s="128"/>
      <c r="S10" s="125" t="s">
        <v>5</v>
      </c>
      <c r="T10" s="130"/>
      <c r="U10" s="125" t="s">
        <v>10</v>
      </c>
      <c r="V10" s="130"/>
      <c r="W10" s="125" t="s">
        <v>6</v>
      </c>
      <c r="X10" s="130"/>
      <c r="Y10" s="125" t="s">
        <v>7</v>
      </c>
      <c r="Z10" s="128"/>
      <c r="AA10" s="125" t="s">
        <v>11</v>
      </c>
    </row>
    <row r="11" spans="3:27" x14ac:dyDescent="0.8">
      <c r="C11" s="87" t="s">
        <v>14</v>
      </c>
      <c r="E11" s="88">
        <v>289871</v>
      </c>
      <c r="G11" s="88">
        <v>3746301140</v>
      </c>
      <c r="I11" s="88">
        <v>7076872331.0279999</v>
      </c>
      <c r="K11" s="88">
        <v>0</v>
      </c>
      <c r="M11" s="88">
        <v>0</v>
      </c>
      <c r="O11" s="88">
        <v>0</v>
      </c>
      <c r="Q11" s="88">
        <v>0</v>
      </c>
      <c r="S11" s="88">
        <v>289871</v>
      </c>
      <c r="U11" s="88">
        <v>22700</v>
      </c>
      <c r="W11" s="88">
        <v>3746301140</v>
      </c>
      <c r="Y11" s="88">
        <v>6540920273.3850002</v>
      </c>
      <c r="AA11" s="89">
        <f>Y11/'سرمایه گذاری ها'!$O$17</f>
        <v>3.577558829638252E-2</v>
      </c>
    </row>
    <row r="12" spans="3:27" x14ac:dyDescent="0.8">
      <c r="C12" s="62" t="s">
        <v>16</v>
      </c>
      <c r="E12" s="88">
        <v>960000</v>
      </c>
      <c r="G12" s="88">
        <v>5383490697</v>
      </c>
      <c r="I12" s="88">
        <v>5849785440</v>
      </c>
      <c r="K12" s="88">
        <v>0</v>
      </c>
      <c r="M12" s="88">
        <v>0</v>
      </c>
      <c r="O12" s="88">
        <v>0</v>
      </c>
      <c r="Q12" s="88">
        <v>0</v>
      </c>
      <c r="S12" s="88">
        <v>960000</v>
      </c>
      <c r="U12" s="88">
        <v>6420</v>
      </c>
      <c r="W12" s="88">
        <v>5383490697</v>
      </c>
      <c r="Y12" s="88">
        <v>6126528960</v>
      </c>
      <c r="AA12" s="89">
        <f>Y12/'سرمایه گذاری ها'!$O$17</f>
        <v>3.3509073432781096E-2</v>
      </c>
    </row>
    <row r="13" spans="3:27" x14ac:dyDescent="0.8">
      <c r="C13" s="62" t="s">
        <v>173</v>
      </c>
      <c r="E13" s="88">
        <v>300000</v>
      </c>
      <c r="G13" s="88">
        <v>5478212926</v>
      </c>
      <c r="I13" s="88">
        <v>6143229000</v>
      </c>
      <c r="K13" s="88">
        <v>0</v>
      </c>
      <c r="M13" s="88">
        <v>0</v>
      </c>
      <c r="O13" s="88">
        <v>0</v>
      </c>
      <c r="Q13" s="88">
        <v>0</v>
      </c>
      <c r="S13" s="88">
        <v>300000</v>
      </c>
      <c r="U13" s="88">
        <v>18980</v>
      </c>
      <c r="W13" s="88">
        <v>5478212926</v>
      </c>
      <c r="Y13" s="88">
        <v>5660120700</v>
      </c>
      <c r="AA13" s="89">
        <f>Y13/'سرمایه گذاری ها'!$O$17</f>
        <v>3.0958051681959951E-2</v>
      </c>
    </row>
    <row r="14" spans="3:27" x14ac:dyDescent="0.8">
      <c r="C14" s="62" t="s">
        <v>177</v>
      </c>
      <c r="E14" s="88">
        <v>40000</v>
      </c>
      <c r="G14" s="88">
        <v>4615536620</v>
      </c>
      <c r="I14" s="88">
        <v>4470441660</v>
      </c>
      <c r="K14" s="88">
        <v>0</v>
      </c>
      <c r="M14" s="88">
        <v>0</v>
      </c>
      <c r="O14" s="88">
        <v>0</v>
      </c>
      <c r="Q14" s="88">
        <v>0</v>
      </c>
      <c r="S14" s="88">
        <v>40000</v>
      </c>
      <c r="U14" s="88">
        <v>110810</v>
      </c>
      <c r="W14" s="88">
        <v>4615536620</v>
      </c>
      <c r="Y14" s="88">
        <v>4406027220</v>
      </c>
      <c r="AA14" s="89">
        <f>Y14/'سرمایه گذاری ها'!$O$17</f>
        <v>2.4098782626469844E-2</v>
      </c>
    </row>
    <row r="15" spans="3:27" x14ac:dyDescent="0.8">
      <c r="C15" s="62" t="s">
        <v>130</v>
      </c>
      <c r="E15" s="88">
        <v>81458</v>
      </c>
      <c r="G15" s="88">
        <v>5401600528</v>
      </c>
      <c r="I15" s="88">
        <v>5055164673.507</v>
      </c>
      <c r="K15" s="88">
        <v>0</v>
      </c>
      <c r="M15" s="88">
        <v>0</v>
      </c>
      <c r="O15" s="88">
        <v>0</v>
      </c>
      <c r="Q15" s="88">
        <v>0</v>
      </c>
      <c r="S15" s="88">
        <v>81458</v>
      </c>
      <c r="U15" s="88">
        <v>53380</v>
      </c>
      <c r="W15" s="88">
        <v>5401600528</v>
      </c>
      <c r="Y15" s="88">
        <v>4322356083.1619997</v>
      </c>
      <c r="Z15" s="88"/>
      <c r="AA15" s="89">
        <f>Y15/'سرمایه گذاری ها'!$O$17</f>
        <v>2.3641143025512366E-2</v>
      </c>
    </row>
    <row r="16" spans="3:27" x14ac:dyDescent="0.8">
      <c r="C16" s="62" t="s">
        <v>17</v>
      </c>
      <c r="E16" s="88">
        <v>150000</v>
      </c>
      <c r="G16" s="88">
        <v>5828509834</v>
      </c>
      <c r="I16" s="88">
        <v>5054744250</v>
      </c>
      <c r="K16" s="88">
        <v>0</v>
      </c>
      <c r="M16" s="88">
        <v>0</v>
      </c>
      <c r="O16" s="88">
        <v>0</v>
      </c>
      <c r="Q16" s="88">
        <v>0</v>
      </c>
      <c r="S16" s="88">
        <v>150000</v>
      </c>
      <c r="U16" s="88">
        <v>26680</v>
      </c>
      <c r="W16" s="88">
        <v>5828509834</v>
      </c>
      <c r="Y16" s="88">
        <v>3978188100</v>
      </c>
      <c r="AA16" s="89">
        <f>Y16/'سرمایه گذاری ها'!$O$17</f>
        <v>2.1758714933474484E-2</v>
      </c>
    </row>
    <row r="17" spans="3:27" x14ac:dyDescent="0.8">
      <c r="C17" s="62" t="s">
        <v>131</v>
      </c>
      <c r="E17" s="88">
        <v>60000</v>
      </c>
      <c r="G17" s="88">
        <v>3227212946</v>
      </c>
      <c r="I17" s="88">
        <v>3650151600</v>
      </c>
      <c r="K17" s="88">
        <v>0</v>
      </c>
      <c r="M17" s="88">
        <v>0</v>
      </c>
      <c r="O17" s="88">
        <v>0</v>
      </c>
      <c r="Q17" s="88">
        <v>0</v>
      </c>
      <c r="S17" s="88">
        <v>60000</v>
      </c>
      <c r="U17" s="88">
        <v>63150</v>
      </c>
      <c r="W17" s="88">
        <v>3227212946</v>
      </c>
      <c r="Y17" s="88">
        <v>3766455450</v>
      </c>
      <c r="AA17" s="89">
        <f>Y17/'سرمایه گذاری ها'!$O$17</f>
        <v>2.060064239953394E-2</v>
      </c>
    </row>
    <row r="18" spans="3:27" x14ac:dyDescent="0.8">
      <c r="C18" s="62" t="s">
        <v>206</v>
      </c>
      <c r="E18" s="88">
        <v>302200</v>
      </c>
      <c r="G18" s="88">
        <v>7516963848</v>
      </c>
      <c r="I18" s="88">
        <v>9702981693</v>
      </c>
      <c r="K18" s="88">
        <v>0</v>
      </c>
      <c r="M18" s="88">
        <v>0</v>
      </c>
      <c r="O18" s="88">
        <v>-302200</v>
      </c>
      <c r="Q18" s="88">
        <v>9527154750</v>
      </c>
      <c r="S18" s="88">
        <v>0</v>
      </c>
      <c r="U18" s="88">
        <v>0</v>
      </c>
      <c r="W18" s="88">
        <v>0</v>
      </c>
      <c r="Y18" s="88">
        <v>0</v>
      </c>
      <c r="AA18" s="89">
        <f>Y18/'سرمایه گذاری ها'!$O$17</f>
        <v>0</v>
      </c>
    </row>
    <row r="19" spans="3:27" x14ac:dyDescent="0.8">
      <c r="E19" s="88"/>
      <c r="G19" s="88"/>
      <c r="I19" s="88"/>
      <c r="K19" s="88"/>
      <c r="M19" s="88"/>
      <c r="O19" s="88"/>
      <c r="Q19" s="88"/>
      <c r="S19" s="88"/>
      <c r="U19" s="88"/>
      <c r="W19" s="88"/>
      <c r="Y19" s="88"/>
      <c r="AA19" s="89"/>
    </row>
    <row r="20" spans="3:27" ht="33.75" thickBot="1" x14ac:dyDescent="0.85">
      <c r="C20" s="62" t="s">
        <v>85</v>
      </c>
      <c r="E20" s="90">
        <f>SUM(E11:E18)</f>
        <v>2183529</v>
      </c>
      <c r="F20" s="88"/>
      <c r="G20" s="90">
        <f>SUM(G11:G18)</f>
        <v>41197828539</v>
      </c>
      <c r="H20" s="88"/>
      <c r="I20" s="90">
        <f>SUM(I11:I18)</f>
        <v>47003370647.535004</v>
      </c>
      <c r="J20" s="88"/>
      <c r="K20" s="90">
        <f>SUM(K11:K18)</f>
        <v>0</v>
      </c>
      <c r="L20" s="88"/>
      <c r="M20" s="90">
        <f>SUM(M11:M18)</f>
        <v>0</v>
      </c>
      <c r="N20" s="88"/>
      <c r="O20" s="90">
        <f>SUM(O11:O18)</f>
        <v>-302200</v>
      </c>
      <c r="P20" s="88"/>
      <c r="Q20" s="90">
        <f>SUM(Q11:Q18)</f>
        <v>9527154750</v>
      </c>
      <c r="R20" s="88">
        <f>SUM(R11:R18)</f>
        <v>0</v>
      </c>
      <c r="S20" s="90">
        <f>SUM(S11:S18)</f>
        <v>1881329</v>
      </c>
      <c r="T20" s="88"/>
      <c r="U20" s="90"/>
      <c r="V20" s="88"/>
      <c r="W20" s="90">
        <f>SUM(W11:W18)</f>
        <v>33680864691</v>
      </c>
      <c r="X20" s="88"/>
      <c r="Y20" s="90">
        <f>SUM(Y11:Y18)</f>
        <v>34800596786.546997</v>
      </c>
      <c r="Z20" s="88"/>
      <c r="AA20" s="93">
        <f>SUM(AA11:AA18)</f>
        <v>0.19034199639611418</v>
      </c>
    </row>
    <row r="21" spans="3:27" ht="276.75" customHeight="1" thickTop="1" x14ac:dyDescent="0.8"/>
    <row r="22" spans="3:27" ht="30.75" customHeight="1" x14ac:dyDescent="0.95">
      <c r="O22" s="98">
        <v>2</v>
      </c>
    </row>
  </sheetData>
  <sortState xmlns:xlrd2="http://schemas.microsoft.com/office/spreadsheetml/2017/richdata2" ref="C11:AA18">
    <sortCondition descending="1" ref="Y11:Y18"/>
  </sortState>
  <mergeCells count="29"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7" right="0.7" top="0.75" bottom="0.75" header="0.3" footer="0.3"/>
  <pageSetup paperSize="9" scale="3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AB18"/>
  <sheetViews>
    <sheetView rightToLeft="1" view="pageBreakPreview" zoomScale="60" zoomScaleNormal="100" workbookViewId="0">
      <selection activeCell="D40" sqref="D40"/>
    </sheetView>
  </sheetViews>
  <sheetFormatPr defaultRowHeight="21" x14ac:dyDescent="0.6"/>
  <cols>
    <col min="1" max="1" width="4.5703125" style="1" customWidth="1"/>
    <col min="2" max="2" width="13.7109375" style="1" bestFit="1" customWidth="1"/>
    <col min="3" max="3" width="1" style="1" customWidth="1"/>
    <col min="4" max="4" width="22.5703125" style="1" bestFit="1" customWidth="1"/>
    <col min="5" max="5" width="1" style="1" customWidth="1"/>
    <col min="6" max="6" width="16.28515625" style="1" bestFit="1" customWidth="1"/>
    <col min="7" max="7" width="1" style="1" customWidth="1"/>
    <col min="8" max="8" width="15.85546875" style="1" bestFit="1" customWidth="1"/>
    <col min="9" max="9" width="1" style="1" customWidth="1"/>
    <col min="10" max="10" width="11.85546875" style="1" bestFit="1" customWidth="1"/>
    <col min="11" max="11" width="1" style="1" customWidth="1"/>
    <col min="12" max="12" width="22.5703125" style="1" bestFit="1" customWidth="1"/>
    <col min="13" max="13" width="1" style="1" customWidth="1"/>
    <col min="14" max="14" width="16.28515625" style="1" bestFit="1" customWidth="1"/>
    <col min="15" max="15" width="1" style="1" customWidth="1"/>
    <col min="16" max="16" width="15.85546875" style="1" bestFit="1" customWidth="1"/>
    <col min="17" max="17" width="1" style="1" customWidth="1"/>
    <col min="18" max="18" width="11.8554687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16" t="s">
        <v>128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</row>
    <row r="3" spans="2:28" ht="30" x14ac:dyDescent="0.6">
      <c r="B3" s="116" t="s">
        <v>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</row>
    <row r="4" spans="2:28" ht="30" x14ac:dyDescent="0.6">
      <c r="B4" s="116" t="s">
        <v>221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</row>
    <row r="5" spans="2:28" s="2" customFormat="1" ht="30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s="2" customFormat="1" ht="30" x14ac:dyDescent="0.55000000000000004">
      <c r="B6" s="14" t="s">
        <v>97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ht="24" customHeight="1" x14ac:dyDescent="0.6">
      <c r="B8" s="20"/>
      <c r="C8" s="15"/>
      <c r="D8" s="131" t="s">
        <v>224</v>
      </c>
      <c r="E8" s="131" t="s">
        <v>2</v>
      </c>
      <c r="F8" s="131" t="s">
        <v>2</v>
      </c>
      <c r="G8" s="131" t="s">
        <v>2</v>
      </c>
      <c r="H8" s="131" t="s">
        <v>2</v>
      </c>
      <c r="I8" s="131" t="s">
        <v>2</v>
      </c>
      <c r="J8" s="131" t="s">
        <v>2</v>
      </c>
      <c r="K8" s="15"/>
      <c r="L8" s="131" t="s">
        <v>222</v>
      </c>
      <c r="M8" s="131" t="s">
        <v>4</v>
      </c>
      <c r="N8" s="131" t="s">
        <v>4</v>
      </c>
      <c r="O8" s="131" t="s">
        <v>4</v>
      </c>
      <c r="P8" s="131" t="s">
        <v>4</v>
      </c>
      <c r="Q8" s="131" t="s">
        <v>4</v>
      </c>
      <c r="R8" s="131" t="s">
        <v>4</v>
      </c>
      <c r="S8" s="15"/>
    </row>
    <row r="9" spans="2:28" ht="30" x14ac:dyDescent="0.6">
      <c r="B9" s="21" t="s">
        <v>1</v>
      </c>
      <c r="C9" s="15"/>
      <c r="D9" s="18" t="s">
        <v>224</v>
      </c>
      <c r="E9" s="19"/>
      <c r="F9" s="18" t="s">
        <v>19</v>
      </c>
      <c r="G9" s="19"/>
      <c r="H9" s="18" t="s">
        <v>20</v>
      </c>
      <c r="I9" s="19"/>
      <c r="J9" s="18" t="s">
        <v>21</v>
      </c>
      <c r="K9" s="15"/>
      <c r="L9" s="18" t="s">
        <v>18</v>
      </c>
      <c r="M9" s="19"/>
      <c r="N9" s="18" t="s">
        <v>19</v>
      </c>
      <c r="O9" s="19"/>
      <c r="P9" s="18" t="s">
        <v>20</v>
      </c>
      <c r="Q9" s="19"/>
      <c r="R9" s="18" t="s">
        <v>21</v>
      </c>
      <c r="S9" s="15"/>
    </row>
    <row r="12" spans="2:28" ht="26.25" customHeight="1" thickBot="1" x14ac:dyDescent="0.65">
      <c r="B12" s="23" t="s">
        <v>85</v>
      </c>
      <c r="D12" s="22">
        <v>0</v>
      </c>
      <c r="F12" s="22">
        <v>0</v>
      </c>
      <c r="H12" s="22">
        <v>0</v>
      </c>
      <c r="J12" s="22">
        <v>0</v>
      </c>
      <c r="L12" s="22">
        <v>0</v>
      </c>
      <c r="N12" s="22">
        <v>0</v>
      </c>
      <c r="P12" s="22">
        <v>0</v>
      </c>
      <c r="R12" s="22">
        <v>0</v>
      </c>
    </row>
    <row r="13" spans="2:28" ht="21.75" thickTop="1" x14ac:dyDescent="0.6"/>
    <row r="18" spans="10:10" ht="30" x14ac:dyDescent="0.75">
      <c r="J18" s="60">
        <v>3</v>
      </c>
    </row>
  </sheetData>
  <mergeCells count="5">
    <mergeCell ref="B2:S2"/>
    <mergeCell ref="B3:S3"/>
    <mergeCell ref="B4:S4"/>
    <mergeCell ref="L8:R8"/>
    <mergeCell ref="D8:J8"/>
  </mergeCells>
  <printOptions horizontalCentered="1" verticalCentered="1"/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AL33"/>
  <sheetViews>
    <sheetView rightToLeft="1" view="pageBreakPreview" topLeftCell="A10" zoomScale="70" zoomScaleNormal="90" zoomScaleSheetLayoutView="70" workbookViewId="0">
      <selection activeCell="D40" sqref="D40"/>
    </sheetView>
  </sheetViews>
  <sheetFormatPr defaultRowHeight="21" x14ac:dyDescent="0.6"/>
  <cols>
    <col min="1" max="1" width="4.7109375" style="1" customWidth="1"/>
    <col min="2" max="2" width="30.5703125" style="1" customWidth="1"/>
    <col min="3" max="3" width="1" style="1" customWidth="1"/>
    <col min="4" max="4" width="15" style="1" customWidth="1"/>
    <col min="5" max="5" width="1" style="1" customWidth="1"/>
    <col min="6" max="6" width="15.42578125" style="1" customWidth="1"/>
    <col min="7" max="7" width="1" style="1" customWidth="1"/>
    <col min="8" max="8" width="12.140625" style="1" customWidth="1"/>
    <col min="9" max="9" width="1" style="1" customWidth="1"/>
    <col min="10" max="10" width="12.42578125" style="1" customWidth="1"/>
    <col min="11" max="11" width="1" style="1" customWidth="1"/>
    <col min="12" max="12" width="11.85546875" style="1" bestFit="1" customWidth="1"/>
    <col min="13" max="13" width="1" style="1" customWidth="1"/>
    <col min="14" max="14" width="12" style="1" bestFit="1" customWidth="1"/>
    <col min="15" max="15" width="1" style="1" customWidth="1"/>
    <col min="16" max="16" width="9.140625" style="1" bestFit="1" customWidth="1"/>
    <col min="17" max="17" width="1" style="1" customWidth="1"/>
    <col min="18" max="18" width="16.28515625" style="1" customWidth="1"/>
    <col min="19" max="19" width="1" style="1" customWidth="1"/>
    <col min="20" max="20" width="17.7109375" style="1" customWidth="1"/>
    <col min="21" max="21" width="1" style="1" customWidth="1"/>
    <col min="22" max="22" width="8.140625" style="1" bestFit="1" customWidth="1"/>
    <col min="23" max="23" width="1" style="1" customWidth="1"/>
    <col min="24" max="24" width="19" style="1" bestFit="1" customWidth="1"/>
    <col min="25" max="25" width="1" style="1" customWidth="1"/>
    <col min="26" max="26" width="8.140625" style="1" bestFit="1" customWidth="1"/>
    <col min="27" max="27" width="1" style="1" customWidth="1"/>
    <col min="28" max="28" width="16.28515625" style="1" bestFit="1" customWidth="1"/>
    <col min="29" max="29" width="1" style="1" customWidth="1"/>
    <col min="30" max="30" width="9.1406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19.85546875" style="1" customWidth="1"/>
    <col min="39" max="39" width="1" style="1" customWidth="1"/>
    <col min="40" max="40" width="9.140625" style="1" customWidth="1"/>
    <col min="41" max="16384" width="9.140625" style="1"/>
  </cols>
  <sheetData>
    <row r="2" spans="2:38" ht="39" x14ac:dyDescent="0.6">
      <c r="B2" s="133" t="s">
        <v>128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</row>
    <row r="3" spans="2:38" ht="39" x14ac:dyDescent="0.6">
      <c r="B3" s="133" t="s">
        <v>0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3"/>
    </row>
    <row r="4" spans="2:38" ht="39" x14ac:dyDescent="0.6">
      <c r="B4" s="133" t="s">
        <v>221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133"/>
      <c r="AK4" s="133"/>
      <c r="AL4" s="133"/>
    </row>
    <row r="5" spans="2:38" ht="39" x14ac:dyDescent="0.6"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</row>
    <row r="6" spans="2:38" ht="39" x14ac:dyDescent="0.6"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</row>
    <row r="7" spans="2:38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8" s="2" customFormat="1" ht="30" x14ac:dyDescent="0.55000000000000004">
      <c r="B8" s="14" t="s">
        <v>114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38" x14ac:dyDescent="0.6">
      <c r="D9" s="1" t="s">
        <v>224</v>
      </c>
    </row>
    <row r="10" spans="2:38" ht="30" x14ac:dyDescent="0.6">
      <c r="B10" s="116" t="s">
        <v>22</v>
      </c>
      <c r="C10" s="116" t="s">
        <v>22</v>
      </c>
      <c r="D10" s="116" t="s">
        <v>22</v>
      </c>
      <c r="E10" s="116" t="s">
        <v>22</v>
      </c>
      <c r="F10" s="116" t="s">
        <v>22</v>
      </c>
      <c r="G10" s="116" t="s">
        <v>22</v>
      </c>
      <c r="H10" s="116" t="s">
        <v>22</v>
      </c>
      <c r="I10" s="116" t="s">
        <v>22</v>
      </c>
      <c r="J10" s="116" t="s">
        <v>22</v>
      </c>
      <c r="K10" s="116" t="s">
        <v>22</v>
      </c>
      <c r="L10" s="116" t="s">
        <v>22</v>
      </c>
      <c r="M10" s="116" t="s">
        <v>22</v>
      </c>
      <c r="N10" s="116" t="s">
        <v>22</v>
      </c>
      <c r="P10" s="116" t="s">
        <v>224</v>
      </c>
      <c r="Q10" s="116" t="s">
        <v>2</v>
      </c>
      <c r="R10" s="116" t="s">
        <v>2</v>
      </c>
      <c r="S10" s="116" t="s">
        <v>2</v>
      </c>
      <c r="T10" s="116" t="s">
        <v>2</v>
      </c>
      <c r="V10" s="116" t="s">
        <v>3</v>
      </c>
      <c r="W10" s="116" t="s">
        <v>3</v>
      </c>
      <c r="X10" s="116" t="s">
        <v>3</v>
      </c>
      <c r="Y10" s="116" t="s">
        <v>3</v>
      </c>
      <c r="Z10" s="116" t="s">
        <v>3</v>
      </c>
      <c r="AA10" s="116" t="s">
        <v>3</v>
      </c>
      <c r="AB10" s="116" t="s">
        <v>3</v>
      </c>
      <c r="AD10" s="116" t="s">
        <v>222</v>
      </c>
      <c r="AE10" s="116" t="s">
        <v>4</v>
      </c>
      <c r="AF10" s="116" t="s">
        <v>4</v>
      </c>
      <c r="AG10" s="116" t="s">
        <v>4</v>
      </c>
      <c r="AH10" s="116" t="s">
        <v>4</v>
      </c>
      <c r="AI10" s="116" t="s">
        <v>4</v>
      </c>
      <c r="AJ10" s="116" t="s">
        <v>4</v>
      </c>
      <c r="AK10" s="116" t="s">
        <v>4</v>
      </c>
      <c r="AL10" s="116" t="s">
        <v>4</v>
      </c>
    </row>
    <row r="11" spans="2:38" s="16" customFormat="1" ht="45.75" customHeight="1" x14ac:dyDescent="0.6">
      <c r="B11" s="119" t="s">
        <v>23</v>
      </c>
      <c r="C11" s="24"/>
      <c r="D11" s="119" t="s">
        <v>24</v>
      </c>
      <c r="E11" s="24"/>
      <c r="F11" s="119" t="s">
        <v>25</v>
      </c>
      <c r="G11" s="24"/>
      <c r="H11" s="119" t="s">
        <v>26</v>
      </c>
      <c r="I11" s="24"/>
      <c r="J11" s="119" t="s">
        <v>92</v>
      </c>
      <c r="K11" s="24"/>
      <c r="L11" s="119" t="s">
        <v>28</v>
      </c>
      <c r="M11" s="24"/>
      <c r="N11" s="119" t="s">
        <v>21</v>
      </c>
      <c r="P11" s="119" t="s">
        <v>5</v>
      </c>
      <c r="Q11" s="24"/>
      <c r="R11" s="119" t="s">
        <v>6</v>
      </c>
      <c r="S11" s="24"/>
      <c r="T11" s="119" t="s">
        <v>7</v>
      </c>
      <c r="V11" s="119" t="s">
        <v>8</v>
      </c>
      <c r="W11" s="119" t="s">
        <v>8</v>
      </c>
      <c r="X11" s="119" t="s">
        <v>8</v>
      </c>
      <c r="Z11" s="119" t="s">
        <v>9</v>
      </c>
      <c r="AA11" s="119" t="s">
        <v>9</v>
      </c>
      <c r="AB11" s="119" t="s">
        <v>9</v>
      </c>
      <c r="AD11" s="119" t="s">
        <v>5</v>
      </c>
      <c r="AE11" s="24"/>
      <c r="AF11" s="119" t="s">
        <v>29</v>
      </c>
      <c r="AG11" s="24"/>
      <c r="AH11" s="119" t="s">
        <v>6</v>
      </c>
      <c r="AI11" s="24"/>
      <c r="AJ11" s="119" t="s">
        <v>7</v>
      </c>
      <c r="AK11" s="24"/>
      <c r="AL11" s="119" t="s">
        <v>11</v>
      </c>
    </row>
    <row r="12" spans="2:38" s="16" customFormat="1" ht="45.75" customHeight="1" x14ac:dyDescent="0.6">
      <c r="B12" s="120" t="s">
        <v>23</v>
      </c>
      <c r="C12" s="25"/>
      <c r="D12" s="120" t="s">
        <v>24</v>
      </c>
      <c r="E12" s="25"/>
      <c r="F12" s="120" t="s">
        <v>25</v>
      </c>
      <c r="G12" s="25"/>
      <c r="H12" s="120" t="s">
        <v>26</v>
      </c>
      <c r="I12" s="25"/>
      <c r="J12" s="120" t="s">
        <v>27</v>
      </c>
      <c r="K12" s="25"/>
      <c r="L12" s="120" t="s">
        <v>28</v>
      </c>
      <c r="M12" s="25"/>
      <c r="N12" s="120" t="s">
        <v>21</v>
      </c>
      <c r="P12" s="120" t="s">
        <v>5</v>
      </c>
      <c r="Q12" s="25"/>
      <c r="R12" s="120" t="s">
        <v>6</v>
      </c>
      <c r="S12" s="25"/>
      <c r="T12" s="120" t="s">
        <v>7</v>
      </c>
      <c r="V12" s="120" t="s">
        <v>5</v>
      </c>
      <c r="W12" s="25"/>
      <c r="X12" s="120" t="s">
        <v>6</v>
      </c>
      <c r="Z12" s="120" t="s">
        <v>5</v>
      </c>
      <c r="AA12" s="25"/>
      <c r="AB12" s="120" t="s">
        <v>12</v>
      </c>
      <c r="AD12" s="120" t="s">
        <v>5</v>
      </c>
      <c r="AE12" s="25"/>
      <c r="AF12" s="120" t="s">
        <v>29</v>
      </c>
      <c r="AG12" s="25"/>
      <c r="AH12" s="120" t="s">
        <v>6</v>
      </c>
      <c r="AI12" s="25"/>
      <c r="AJ12" s="120" t="s">
        <v>7</v>
      </c>
      <c r="AK12" s="25"/>
      <c r="AL12" s="120" t="s">
        <v>11</v>
      </c>
    </row>
    <row r="13" spans="2:38" ht="21.75" x14ac:dyDescent="0.6">
      <c r="B13" s="3" t="s">
        <v>179</v>
      </c>
      <c r="C13" s="3"/>
      <c r="D13" s="3" t="s">
        <v>100</v>
      </c>
      <c r="E13" s="3"/>
      <c r="F13" s="3" t="s">
        <v>100</v>
      </c>
      <c r="G13" s="3"/>
      <c r="H13" s="3" t="s">
        <v>180</v>
      </c>
      <c r="I13" s="3"/>
      <c r="J13" s="3" t="s">
        <v>181</v>
      </c>
      <c r="K13" s="3"/>
      <c r="L13" s="3">
        <v>18</v>
      </c>
      <c r="M13" s="3"/>
      <c r="N13" s="3">
        <v>18</v>
      </c>
      <c r="O13" s="3"/>
      <c r="P13" s="3">
        <v>37330</v>
      </c>
      <c r="Q13" s="3"/>
      <c r="R13" s="3">
        <v>34914749000</v>
      </c>
      <c r="S13" s="3"/>
      <c r="T13" s="3">
        <v>32732476163</v>
      </c>
      <c r="U13" s="3"/>
      <c r="V13" s="3">
        <v>0</v>
      </c>
      <c r="W13" s="3"/>
      <c r="X13" s="3">
        <v>0</v>
      </c>
      <c r="Y13" s="3"/>
      <c r="Z13" s="3">
        <v>0</v>
      </c>
      <c r="AA13" s="3"/>
      <c r="AB13" s="3">
        <v>0</v>
      </c>
      <c r="AC13" s="3"/>
      <c r="AD13" s="3">
        <v>37330</v>
      </c>
      <c r="AE13" s="3"/>
      <c r="AF13" s="3">
        <v>914990</v>
      </c>
      <c r="AG13" s="3"/>
      <c r="AH13" s="3">
        <v>34914749000</v>
      </c>
      <c r="AI13" s="3"/>
      <c r="AJ13" s="3">
        <v>34150385820</v>
      </c>
      <c r="AK13" s="2"/>
      <c r="AL13" s="70">
        <f>AJ13/'سرمایه گذاری ها'!$O$17</f>
        <v>0.18678566504322641</v>
      </c>
    </row>
    <row r="14" spans="2:38" ht="21.75" x14ac:dyDescent="0.6">
      <c r="B14" s="3" t="s">
        <v>208</v>
      </c>
      <c r="C14" s="3"/>
      <c r="D14" s="3" t="s">
        <v>100</v>
      </c>
      <c r="E14" s="3"/>
      <c r="F14" s="3" t="s">
        <v>100</v>
      </c>
      <c r="G14" s="3"/>
      <c r="H14" s="3" t="s">
        <v>209</v>
      </c>
      <c r="I14" s="3"/>
      <c r="J14" s="3" t="s">
        <v>225</v>
      </c>
      <c r="K14" s="3"/>
      <c r="L14" s="3">
        <v>0</v>
      </c>
      <c r="M14" s="3"/>
      <c r="N14" s="3">
        <v>0</v>
      </c>
      <c r="O14" s="3"/>
      <c r="P14" s="3">
        <v>20000</v>
      </c>
      <c r="Q14" s="3"/>
      <c r="R14" s="3">
        <v>10979162941</v>
      </c>
      <c r="S14" s="3"/>
      <c r="T14" s="3">
        <v>10598078750</v>
      </c>
      <c r="U14" s="3"/>
      <c r="V14" s="3">
        <v>30300</v>
      </c>
      <c r="W14" s="3"/>
      <c r="X14" s="3">
        <v>17333638143</v>
      </c>
      <c r="Y14" s="3"/>
      <c r="Z14" s="3">
        <v>2600</v>
      </c>
      <c r="AA14" s="3"/>
      <c r="AB14" s="3">
        <v>1476194393</v>
      </c>
      <c r="AC14" s="3"/>
      <c r="AD14" s="3">
        <v>47700</v>
      </c>
      <c r="AE14" s="3"/>
      <c r="AF14" s="3">
        <v>561890</v>
      </c>
      <c r="AG14" s="3"/>
      <c r="AH14" s="3">
        <v>26849316336</v>
      </c>
      <c r="AI14" s="3"/>
      <c r="AJ14" s="3">
        <v>26797295109</v>
      </c>
      <c r="AK14" s="2"/>
      <c r="AL14" s="70">
        <f>AJ14/'سرمایه گذاری ها'!$O$17</f>
        <v>0.14656790745136489</v>
      </c>
    </row>
    <row r="15" spans="2:38" ht="21.75" x14ac:dyDescent="0.6">
      <c r="B15" s="3" t="s">
        <v>134</v>
      </c>
      <c r="C15" s="3"/>
      <c r="D15" s="3" t="s">
        <v>100</v>
      </c>
      <c r="E15" s="3"/>
      <c r="F15" s="3" t="s">
        <v>100</v>
      </c>
      <c r="G15" s="3"/>
      <c r="H15" s="3" t="s">
        <v>64</v>
      </c>
      <c r="I15" s="3"/>
      <c r="J15" s="3" t="s">
        <v>135</v>
      </c>
      <c r="K15" s="3"/>
      <c r="L15" s="3">
        <v>0</v>
      </c>
      <c r="M15" s="3"/>
      <c r="N15" s="3">
        <v>0</v>
      </c>
      <c r="O15" s="3"/>
      <c r="P15" s="3">
        <v>14060</v>
      </c>
      <c r="Q15" s="3"/>
      <c r="R15" s="3">
        <v>8603004393</v>
      </c>
      <c r="S15" s="3"/>
      <c r="T15" s="3">
        <v>8641958960</v>
      </c>
      <c r="U15" s="3"/>
      <c r="V15" s="3">
        <v>0</v>
      </c>
      <c r="W15" s="3"/>
      <c r="X15" s="3">
        <v>0</v>
      </c>
      <c r="Y15" s="3"/>
      <c r="Z15" s="3">
        <v>0</v>
      </c>
      <c r="AA15" s="3"/>
      <c r="AB15" s="3">
        <v>0</v>
      </c>
      <c r="AC15" s="3"/>
      <c r="AD15" s="3">
        <v>14060</v>
      </c>
      <c r="AE15" s="3"/>
      <c r="AF15" s="3">
        <v>626990</v>
      </c>
      <c r="AG15" s="3"/>
      <c r="AH15" s="3">
        <v>8603004393</v>
      </c>
      <c r="AI15" s="3"/>
      <c r="AJ15" s="3">
        <v>8813881594</v>
      </c>
      <c r="AK15" s="2"/>
      <c r="AL15" s="70">
        <f>AJ15/'سرمایه گذاری ها'!$O$17</f>
        <v>4.8207558878687433E-2</v>
      </c>
    </row>
    <row r="16" spans="2:38" ht="21.75" x14ac:dyDescent="0.6">
      <c r="B16" s="3" t="s">
        <v>184</v>
      </c>
      <c r="C16" s="3"/>
      <c r="D16" s="3" t="s">
        <v>100</v>
      </c>
      <c r="E16" s="3"/>
      <c r="F16" s="3" t="s">
        <v>100</v>
      </c>
      <c r="G16" s="3"/>
      <c r="H16" s="3" t="s">
        <v>185</v>
      </c>
      <c r="I16" s="3"/>
      <c r="J16" s="3" t="s">
        <v>186</v>
      </c>
      <c r="K16" s="3"/>
      <c r="L16" s="3">
        <v>0</v>
      </c>
      <c r="M16" s="3"/>
      <c r="N16" s="3">
        <v>0</v>
      </c>
      <c r="O16" s="3"/>
      <c r="P16" s="3">
        <v>6800</v>
      </c>
      <c r="Q16" s="3"/>
      <c r="R16" s="3">
        <v>5714735607</v>
      </c>
      <c r="S16" s="3"/>
      <c r="T16" s="3">
        <v>6046823814</v>
      </c>
      <c r="U16" s="3"/>
      <c r="V16" s="3">
        <v>0</v>
      </c>
      <c r="W16" s="3"/>
      <c r="X16" s="3">
        <v>0</v>
      </c>
      <c r="Y16" s="3"/>
      <c r="Z16" s="3">
        <v>0</v>
      </c>
      <c r="AA16" s="3"/>
      <c r="AB16" s="3">
        <v>0</v>
      </c>
      <c r="AC16" s="3"/>
      <c r="AD16" s="3">
        <v>6800</v>
      </c>
      <c r="AE16" s="3"/>
      <c r="AF16" s="3">
        <v>901300</v>
      </c>
      <c r="AG16" s="3"/>
      <c r="AH16" s="3">
        <v>5714735607</v>
      </c>
      <c r="AI16" s="3"/>
      <c r="AJ16" s="3">
        <v>6127729147</v>
      </c>
      <c r="AK16" s="2"/>
      <c r="AL16" s="70">
        <f>AJ16/'سرمایه گذاری ها'!$O$17</f>
        <v>3.3515637860139336E-2</v>
      </c>
    </row>
    <row r="17" spans="2:38" ht="21.75" x14ac:dyDescent="0.6">
      <c r="B17" s="3" t="s">
        <v>136</v>
      </c>
      <c r="C17" s="3"/>
      <c r="D17" s="3" t="s">
        <v>100</v>
      </c>
      <c r="E17" s="3"/>
      <c r="F17" s="3" t="s">
        <v>100</v>
      </c>
      <c r="G17" s="3"/>
      <c r="H17" s="3" t="s">
        <v>137</v>
      </c>
      <c r="I17" s="3"/>
      <c r="J17" s="3" t="s">
        <v>138</v>
      </c>
      <c r="K17" s="3"/>
      <c r="L17" s="3">
        <v>18</v>
      </c>
      <c r="M17" s="3"/>
      <c r="N17" s="3">
        <v>18</v>
      </c>
      <c r="O17" s="3"/>
      <c r="P17" s="3">
        <v>5850</v>
      </c>
      <c r="Q17" s="3"/>
      <c r="R17" s="3">
        <v>5734039105</v>
      </c>
      <c r="S17" s="3"/>
      <c r="T17" s="3">
        <v>5731960893</v>
      </c>
      <c r="U17" s="3"/>
      <c r="V17" s="3">
        <v>0</v>
      </c>
      <c r="W17" s="3"/>
      <c r="X17" s="3">
        <v>0</v>
      </c>
      <c r="Y17" s="3"/>
      <c r="Z17" s="3">
        <v>0</v>
      </c>
      <c r="AA17" s="3"/>
      <c r="AB17" s="3">
        <v>0</v>
      </c>
      <c r="AC17" s="3"/>
      <c r="AD17" s="3">
        <v>5850</v>
      </c>
      <c r="AE17" s="3"/>
      <c r="AF17" s="3">
        <v>1000000</v>
      </c>
      <c r="AG17" s="3"/>
      <c r="AH17" s="3">
        <v>5734039105</v>
      </c>
      <c r="AI17" s="3"/>
      <c r="AJ17" s="3">
        <v>5848939687</v>
      </c>
      <c r="AK17" s="2"/>
      <c r="AL17" s="70">
        <f>AJ17/'سرمایه گذاری ها'!$O$17</f>
        <v>3.1990797849030438E-2</v>
      </c>
    </row>
    <row r="18" spans="2:38" ht="21.75" x14ac:dyDescent="0.6">
      <c r="B18" s="3" t="s">
        <v>210</v>
      </c>
      <c r="C18" s="3"/>
      <c r="D18" s="3" t="s">
        <v>100</v>
      </c>
      <c r="E18" s="3"/>
      <c r="F18" s="3" t="s">
        <v>100</v>
      </c>
      <c r="G18" s="3"/>
      <c r="H18" s="3" t="s">
        <v>211</v>
      </c>
      <c r="I18" s="3"/>
      <c r="J18" s="3" t="s">
        <v>212</v>
      </c>
      <c r="K18" s="3"/>
      <c r="L18" s="3">
        <v>0</v>
      </c>
      <c r="M18" s="3"/>
      <c r="N18" s="3">
        <v>0</v>
      </c>
      <c r="O18" s="3"/>
      <c r="P18" s="3">
        <v>5004</v>
      </c>
      <c r="Q18" s="3"/>
      <c r="R18" s="3">
        <v>4053963131</v>
      </c>
      <c r="S18" s="3"/>
      <c r="T18" s="3">
        <v>4069545885</v>
      </c>
      <c r="U18" s="3"/>
      <c r="V18" s="3">
        <v>0</v>
      </c>
      <c r="W18" s="3"/>
      <c r="X18" s="3">
        <v>0</v>
      </c>
      <c r="Y18" s="3"/>
      <c r="Z18" s="3">
        <v>0</v>
      </c>
      <c r="AA18" s="3"/>
      <c r="AB18" s="3">
        <v>0</v>
      </c>
      <c r="AC18" s="3"/>
      <c r="AD18" s="3">
        <v>5004</v>
      </c>
      <c r="AE18" s="3"/>
      <c r="AF18" s="3">
        <v>827519</v>
      </c>
      <c r="AG18" s="3"/>
      <c r="AH18" s="3">
        <v>4053963131</v>
      </c>
      <c r="AI18" s="3"/>
      <c r="AJ18" s="3">
        <v>4140154536</v>
      </c>
      <c r="AK18" s="2"/>
      <c r="AL18" s="70">
        <f>AJ18/'سرمایه گذاری ها'!$O$17</f>
        <v>2.2644590970787765E-2</v>
      </c>
    </row>
    <row r="19" spans="2:38" ht="21.75" x14ac:dyDescent="0.6">
      <c r="B19" s="3" t="s">
        <v>216</v>
      </c>
      <c r="C19" s="3"/>
      <c r="D19" s="3" t="s">
        <v>100</v>
      </c>
      <c r="E19" s="3"/>
      <c r="F19" s="3" t="s">
        <v>100</v>
      </c>
      <c r="G19" s="3"/>
      <c r="H19" s="3" t="s">
        <v>217</v>
      </c>
      <c r="I19" s="3"/>
      <c r="J19" s="3" t="s">
        <v>226</v>
      </c>
      <c r="K19" s="3"/>
      <c r="L19" s="3">
        <v>0</v>
      </c>
      <c r="M19" s="3"/>
      <c r="N19" s="3">
        <v>0</v>
      </c>
      <c r="O19" s="3"/>
      <c r="P19" s="3">
        <v>7000</v>
      </c>
      <c r="Q19" s="3"/>
      <c r="R19" s="3">
        <v>3654662285</v>
      </c>
      <c r="S19" s="3"/>
      <c r="T19" s="3">
        <v>3722135240</v>
      </c>
      <c r="U19" s="3"/>
      <c r="V19" s="3">
        <v>0</v>
      </c>
      <c r="W19" s="3"/>
      <c r="X19" s="3">
        <v>0</v>
      </c>
      <c r="Y19" s="3"/>
      <c r="Z19" s="3">
        <v>0</v>
      </c>
      <c r="AA19" s="3"/>
      <c r="AB19" s="3">
        <v>0</v>
      </c>
      <c r="AC19" s="3"/>
      <c r="AD19" s="3">
        <v>7000</v>
      </c>
      <c r="AE19" s="3"/>
      <c r="AF19" s="3">
        <v>537300</v>
      </c>
      <c r="AG19" s="3"/>
      <c r="AH19" s="3">
        <v>3654662285</v>
      </c>
      <c r="AI19" s="3"/>
      <c r="AJ19" s="3">
        <v>3760418300</v>
      </c>
      <c r="AK19" s="2"/>
      <c r="AL19" s="70">
        <f>AJ19/'سرمایه گذاری ها'!$O$17</f>
        <v>2.0567622184662595E-2</v>
      </c>
    </row>
    <row r="20" spans="2:38" ht="21.75" x14ac:dyDescent="0.6">
      <c r="B20" s="3" t="s">
        <v>101</v>
      </c>
      <c r="C20" s="3"/>
      <c r="D20" s="3" t="s">
        <v>100</v>
      </c>
      <c r="E20" s="3"/>
      <c r="F20" s="3" t="s">
        <v>100</v>
      </c>
      <c r="G20" s="3"/>
      <c r="H20" s="3" t="s">
        <v>64</v>
      </c>
      <c r="I20" s="3"/>
      <c r="J20" s="3" t="s">
        <v>102</v>
      </c>
      <c r="K20" s="3"/>
      <c r="L20" s="3">
        <v>0</v>
      </c>
      <c r="M20" s="3"/>
      <c r="N20" s="3">
        <v>0</v>
      </c>
      <c r="O20" s="3"/>
      <c r="P20" s="3">
        <v>1900</v>
      </c>
      <c r="Q20" s="3"/>
      <c r="R20" s="3">
        <v>1216524453</v>
      </c>
      <c r="S20" s="3"/>
      <c r="T20" s="3">
        <v>1219255969</v>
      </c>
      <c r="U20" s="3"/>
      <c r="V20" s="3">
        <v>0</v>
      </c>
      <c r="W20" s="3"/>
      <c r="X20" s="3">
        <v>0</v>
      </c>
      <c r="Y20" s="3"/>
      <c r="Z20" s="3">
        <v>0</v>
      </c>
      <c r="AA20" s="3"/>
      <c r="AB20" s="3">
        <v>0</v>
      </c>
      <c r="AC20" s="3"/>
      <c r="AD20" s="3">
        <v>1900</v>
      </c>
      <c r="AE20" s="3"/>
      <c r="AF20" s="3">
        <v>654220</v>
      </c>
      <c r="AG20" s="3"/>
      <c r="AH20" s="3">
        <v>1216524453</v>
      </c>
      <c r="AI20" s="3"/>
      <c r="AJ20" s="3">
        <v>1242792702</v>
      </c>
      <c r="AK20" s="2"/>
      <c r="AL20" s="70">
        <f>AJ20/'سرمایه گذاری ها'!$O$17</f>
        <v>6.797459407266465E-3</v>
      </c>
    </row>
    <row r="21" spans="2:38" ht="21.75" x14ac:dyDescent="0.6">
      <c r="B21" s="3" t="s">
        <v>189</v>
      </c>
      <c r="C21" s="3"/>
      <c r="D21" s="3" t="s">
        <v>100</v>
      </c>
      <c r="E21" s="3"/>
      <c r="F21" s="3" t="s">
        <v>100</v>
      </c>
      <c r="G21" s="3"/>
      <c r="H21" s="3" t="s">
        <v>64</v>
      </c>
      <c r="I21" s="3"/>
      <c r="J21" s="3" t="s">
        <v>218</v>
      </c>
      <c r="K21" s="3"/>
      <c r="L21" s="3">
        <v>0</v>
      </c>
      <c r="M21" s="3"/>
      <c r="N21" s="3">
        <v>0</v>
      </c>
      <c r="O21" s="3"/>
      <c r="P21" s="3">
        <v>600</v>
      </c>
      <c r="Q21" s="3"/>
      <c r="R21" s="3">
        <v>418125770</v>
      </c>
      <c r="S21" s="3"/>
      <c r="T21" s="3">
        <v>418688099</v>
      </c>
      <c r="U21" s="3"/>
      <c r="V21" s="3">
        <v>0</v>
      </c>
      <c r="W21" s="3"/>
      <c r="X21" s="3">
        <v>0</v>
      </c>
      <c r="Y21" s="3"/>
      <c r="Z21" s="3">
        <v>0</v>
      </c>
      <c r="AA21" s="3"/>
      <c r="AB21" s="3">
        <v>0</v>
      </c>
      <c r="AC21" s="3"/>
      <c r="AD21" s="3">
        <v>600</v>
      </c>
      <c r="AE21" s="3"/>
      <c r="AF21" s="3">
        <v>712620</v>
      </c>
      <c r="AG21" s="3"/>
      <c r="AH21" s="3">
        <v>418125770</v>
      </c>
      <c r="AI21" s="3"/>
      <c r="AJ21" s="3">
        <v>427494502</v>
      </c>
      <c r="AK21" s="2"/>
      <c r="AL21" s="70">
        <f>AJ21/'سرمایه گذاری ها'!$O$17</f>
        <v>2.3381828035345131E-3</v>
      </c>
    </row>
    <row r="22" spans="2:38" ht="21.75" x14ac:dyDescent="0.6">
      <c r="B22" s="3" t="s">
        <v>182</v>
      </c>
      <c r="C22" s="3"/>
      <c r="D22" s="3" t="s">
        <v>100</v>
      </c>
      <c r="E22" s="3"/>
      <c r="F22" s="3" t="s">
        <v>100</v>
      </c>
      <c r="G22" s="3"/>
      <c r="H22" s="3" t="s">
        <v>180</v>
      </c>
      <c r="I22" s="3"/>
      <c r="J22" s="3" t="s">
        <v>183</v>
      </c>
      <c r="K22" s="3"/>
      <c r="L22" s="3">
        <v>18</v>
      </c>
      <c r="M22" s="3"/>
      <c r="N22" s="3">
        <v>18</v>
      </c>
      <c r="O22" s="3"/>
      <c r="P22" s="3">
        <v>5</v>
      </c>
      <c r="Q22" s="3"/>
      <c r="R22" s="3">
        <v>4862100</v>
      </c>
      <c r="S22" s="3"/>
      <c r="T22" s="3">
        <v>4924107</v>
      </c>
      <c r="U22" s="3"/>
      <c r="V22" s="3">
        <v>0</v>
      </c>
      <c r="W22" s="3"/>
      <c r="X22" s="3">
        <v>0</v>
      </c>
      <c r="Y22" s="3"/>
      <c r="Z22" s="3">
        <v>0</v>
      </c>
      <c r="AA22" s="3"/>
      <c r="AB22" s="3">
        <v>0</v>
      </c>
      <c r="AC22" s="3"/>
      <c r="AD22" s="3">
        <v>5</v>
      </c>
      <c r="AE22" s="3"/>
      <c r="AF22" s="3">
        <v>985000</v>
      </c>
      <c r="AG22" s="3"/>
      <c r="AH22" s="3">
        <v>4862100</v>
      </c>
      <c r="AI22" s="3"/>
      <c r="AJ22" s="3">
        <v>4924107</v>
      </c>
      <c r="AK22" s="2"/>
      <c r="AL22" s="70">
        <f>AJ22/'سرمایه گذاری ها'!$O$17</f>
        <v>2.6932421952327051E-5</v>
      </c>
    </row>
    <row r="23" spans="2:38" ht="21.75" x14ac:dyDescent="0.6">
      <c r="B23" s="3" t="s">
        <v>213</v>
      </c>
      <c r="C23" s="3"/>
      <c r="D23" s="3" t="s">
        <v>100</v>
      </c>
      <c r="E23" s="3"/>
      <c r="F23" s="3" t="s">
        <v>100</v>
      </c>
      <c r="G23" s="3"/>
      <c r="H23" s="3" t="s">
        <v>214</v>
      </c>
      <c r="I23" s="3"/>
      <c r="J23" s="3" t="s">
        <v>215</v>
      </c>
      <c r="K23" s="3"/>
      <c r="L23" s="3">
        <v>0</v>
      </c>
      <c r="M23" s="3"/>
      <c r="N23" s="3">
        <v>0</v>
      </c>
      <c r="O23" s="3"/>
      <c r="P23" s="3">
        <v>4100</v>
      </c>
      <c r="Q23" s="3"/>
      <c r="R23" s="3">
        <v>4036010103</v>
      </c>
      <c r="S23" s="3"/>
      <c r="T23" s="3">
        <v>4062240585</v>
      </c>
      <c r="U23" s="3"/>
      <c r="V23" s="3">
        <v>0</v>
      </c>
      <c r="W23" s="3"/>
      <c r="X23" s="3">
        <v>0</v>
      </c>
      <c r="Y23" s="3"/>
      <c r="Z23" s="3">
        <v>4100</v>
      </c>
      <c r="AA23" s="3"/>
      <c r="AB23" s="3">
        <v>4100000000</v>
      </c>
      <c r="AC23" s="3"/>
      <c r="AD23" s="3">
        <v>0</v>
      </c>
      <c r="AE23" s="3"/>
      <c r="AF23" s="3">
        <v>0</v>
      </c>
      <c r="AG23" s="3"/>
      <c r="AH23" s="3">
        <v>0</v>
      </c>
      <c r="AI23" s="3"/>
      <c r="AJ23" s="3">
        <v>0</v>
      </c>
      <c r="AK23" s="2"/>
      <c r="AL23" s="70">
        <f>AJ23/'سرمایه گذاری ها'!$O$17</f>
        <v>0</v>
      </c>
    </row>
    <row r="24" spans="2:38" ht="21.75" x14ac:dyDescent="0.6">
      <c r="B24" s="3" t="s">
        <v>139</v>
      </c>
      <c r="C24" s="3"/>
      <c r="D24" s="3" t="s">
        <v>100</v>
      </c>
      <c r="E24" s="3"/>
      <c r="F24" s="3" t="s">
        <v>100</v>
      </c>
      <c r="G24" s="3"/>
      <c r="H24" s="3" t="s">
        <v>64</v>
      </c>
      <c r="I24" s="3"/>
      <c r="J24" s="3" t="s">
        <v>227</v>
      </c>
      <c r="K24" s="3"/>
      <c r="L24" s="3">
        <v>0</v>
      </c>
      <c r="M24" s="3"/>
      <c r="N24" s="3">
        <v>0</v>
      </c>
      <c r="O24" s="3"/>
      <c r="P24" s="3">
        <v>4500</v>
      </c>
      <c r="Q24" s="3"/>
      <c r="R24" s="3">
        <v>2945558783</v>
      </c>
      <c r="S24" s="3"/>
      <c r="T24" s="3">
        <v>2997851540</v>
      </c>
      <c r="U24" s="3"/>
      <c r="V24" s="3">
        <v>0</v>
      </c>
      <c r="W24" s="3"/>
      <c r="X24" s="3">
        <v>0</v>
      </c>
      <c r="Y24" s="3"/>
      <c r="Z24" s="3">
        <v>4500</v>
      </c>
      <c r="AA24" s="3"/>
      <c r="AB24" s="3">
        <v>3072942930</v>
      </c>
      <c r="AC24" s="3"/>
      <c r="AD24" s="3">
        <v>0</v>
      </c>
      <c r="AE24" s="3"/>
      <c r="AF24" s="3">
        <v>0</v>
      </c>
      <c r="AG24" s="3"/>
      <c r="AH24" s="3">
        <v>0</v>
      </c>
      <c r="AI24" s="3"/>
      <c r="AJ24" s="3">
        <v>0</v>
      </c>
      <c r="AK24" s="2"/>
      <c r="AL24" s="70">
        <f>AJ24/'سرمایه گذاری ها'!$O$17</f>
        <v>0</v>
      </c>
    </row>
    <row r="25" spans="2:38" ht="21.75" x14ac:dyDescent="0.6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2"/>
      <c r="AL25" s="70"/>
    </row>
    <row r="26" spans="2:38" ht="27" thickBot="1" x14ac:dyDescent="0.65">
      <c r="B26" s="132" t="s">
        <v>85</v>
      </c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2"/>
      <c r="P26" s="77">
        <f>SUM(P13:P24)</f>
        <v>107149</v>
      </c>
      <c r="Q26" s="29"/>
      <c r="R26" s="77">
        <f>SUM(R13:R24)</f>
        <v>82275397671</v>
      </c>
      <c r="S26" s="29"/>
      <c r="T26" s="77">
        <f>SUM(T13:T24)</f>
        <v>80245940005</v>
      </c>
      <c r="U26" s="29"/>
      <c r="V26" s="77">
        <f>SUM(V13:V24)</f>
        <v>30300</v>
      </c>
      <c r="W26" s="29"/>
      <c r="X26" s="77">
        <f>SUM(X13:X24)</f>
        <v>17333638143</v>
      </c>
      <c r="Y26" s="29"/>
      <c r="Z26" s="77">
        <f>SUM(Z13:Z24)</f>
        <v>11200</v>
      </c>
      <c r="AA26" s="29"/>
      <c r="AB26" s="77">
        <f>SUM(AB13:AB24)</f>
        <v>8649137323</v>
      </c>
      <c r="AC26" s="29"/>
      <c r="AD26" s="77">
        <f>SUM(AD13:AD24)</f>
        <v>126249</v>
      </c>
      <c r="AE26" s="78"/>
      <c r="AF26" s="77"/>
      <c r="AG26" s="29"/>
      <c r="AH26" s="77">
        <f>SUM(AH13:AH24)</f>
        <v>91163982180</v>
      </c>
      <c r="AI26" s="29"/>
      <c r="AJ26" s="77">
        <f>SUM(AJ13:AJ24)</f>
        <v>91314015504</v>
      </c>
      <c r="AK26" s="29"/>
      <c r="AL26" s="92">
        <f>SUM(AL13:AL24)</f>
        <v>0.49944235487065214</v>
      </c>
    </row>
    <row r="27" spans="2:38" ht="21" customHeight="1" thickTop="1" x14ac:dyDescent="0.6"/>
    <row r="33" spans="20:20" ht="33" x14ac:dyDescent="0.8">
      <c r="T33" s="62">
        <v>4</v>
      </c>
    </row>
  </sheetData>
  <sortState xmlns:xlrd2="http://schemas.microsoft.com/office/spreadsheetml/2017/richdata2" ref="B13:AJ24">
    <sortCondition descending="1" ref="AJ13:AJ24"/>
  </sortState>
  <mergeCells count="29">
    <mergeCell ref="B26:N26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  <mergeCell ref="V12"/>
    <mergeCell ref="X12"/>
    <mergeCell ref="V11:X11"/>
    <mergeCell ref="L11:L12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</mergeCells>
  <printOptions horizontalCentered="1" verticalCentered="1"/>
  <pageMargins left="0.2" right="0.2" top="0" bottom="0" header="0.3" footer="0.3"/>
  <pageSetup paperSize="9" scale="4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23"/>
  <sheetViews>
    <sheetView rightToLeft="1" view="pageBreakPreview" zoomScale="60" zoomScaleNormal="70" workbookViewId="0">
      <selection activeCell="D40" sqref="D40"/>
    </sheetView>
  </sheetViews>
  <sheetFormatPr defaultRowHeight="21" x14ac:dyDescent="0.6"/>
  <cols>
    <col min="1" max="1" width="4.7109375" style="1" customWidth="1"/>
    <col min="2" max="2" width="63.85546875" style="1" bestFit="1" customWidth="1"/>
    <col min="3" max="3" width="1" style="1" customWidth="1"/>
    <col min="4" max="4" width="19.140625" style="1" bestFit="1" customWidth="1"/>
    <col min="5" max="5" width="1" style="1" customWidth="1"/>
    <col min="6" max="6" width="7.85546875" style="1" customWidth="1"/>
    <col min="7" max="7" width="1" style="1" customWidth="1"/>
    <col min="8" max="8" width="10.140625" style="1" customWidth="1"/>
    <col min="9" max="9" width="1" style="1" customWidth="1"/>
    <col min="10" max="10" width="14.42578125" style="1" customWidth="1"/>
    <col min="11" max="11" width="1" style="1" customWidth="1"/>
    <col min="12" max="12" width="13.5703125" style="1" bestFit="1" customWidth="1"/>
    <col min="13" max="13" width="1" style="1" customWidth="1"/>
    <col min="14" max="14" width="19.140625" style="1" customWidth="1"/>
    <col min="15" max="15" width="1" style="1" customWidth="1"/>
    <col min="16" max="16" width="21.140625" style="1" customWidth="1"/>
    <col min="17" max="17" width="1" style="1" customWidth="1"/>
    <col min="18" max="18" width="13.5703125" style="1" bestFit="1" customWidth="1"/>
    <col min="19" max="19" width="1" style="1" customWidth="1"/>
    <col min="20" max="20" width="20.85546875" style="1" bestFit="1" customWidth="1"/>
    <col min="21" max="21" width="1" style="1" customWidth="1"/>
    <col min="22" max="22" width="13.5703125" style="1" bestFit="1" customWidth="1"/>
    <col min="23" max="23" width="1" style="1" customWidth="1"/>
    <col min="24" max="24" width="20.85546875" style="1" bestFit="1" customWidth="1"/>
    <col min="25" max="25" width="1" style="1" customWidth="1"/>
    <col min="26" max="26" width="13.5703125" style="1" bestFit="1" customWidth="1"/>
    <col min="27" max="27" width="1" style="1" customWidth="1"/>
    <col min="28" max="28" width="20.140625" style="1" customWidth="1"/>
    <col min="29" max="29" width="1" style="1" customWidth="1"/>
    <col min="30" max="30" width="20.140625" style="1" customWidth="1"/>
    <col min="31" max="31" width="1" style="1" customWidth="1"/>
    <col min="32" max="32" width="16.425781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33" t="s">
        <v>128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</row>
    <row r="3" spans="2:32" ht="39" x14ac:dyDescent="0.6">
      <c r="B3" s="133" t="s">
        <v>0</v>
      </c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</row>
    <row r="4" spans="2:32" ht="39" x14ac:dyDescent="0.6">
      <c r="B4" s="133" t="s">
        <v>221</v>
      </c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</row>
    <row r="5" spans="2:32" ht="39" x14ac:dyDescent="0.6"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</row>
    <row r="6" spans="2:32" ht="39" x14ac:dyDescent="0.6"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</row>
    <row r="7" spans="2:32" s="2" customFormat="1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32" s="2" customFormat="1" ht="30" x14ac:dyDescent="0.55000000000000004">
      <c r="B8" s="14" t="s">
        <v>115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2:32" x14ac:dyDescent="0.6">
      <c r="D9" s="1" t="s">
        <v>224</v>
      </c>
    </row>
    <row r="10" spans="2:32" s="16" customFormat="1" ht="31.5" customHeight="1" x14ac:dyDescent="0.6">
      <c r="B10" s="118" t="s">
        <v>35</v>
      </c>
      <c r="C10" s="118" t="s">
        <v>35</v>
      </c>
      <c r="D10" s="118" t="s">
        <v>35</v>
      </c>
      <c r="E10" s="118" t="s">
        <v>35</v>
      </c>
      <c r="F10" s="118" t="s">
        <v>35</v>
      </c>
      <c r="G10" s="118" t="s">
        <v>35</v>
      </c>
      <c r="H10" s="118" t="s">
        <v>35</v>
      </c>
      <c r="I10" s="118" t="s">
        <v>35</v>
      </c>
      <c r="J10" s="118" t="s">
        <v>35</v>
      </c>
      <c r="L10" s="118" t="s">
        <v>224</v>
      </c>
      <c r="M10" s="118" t="s">
        <v>2</v>
      </c>
      <c r="N10" s="118" t="s">
        <v>2</v>
      </c>
      <c r="O10" s="118" t="s">
        <v>2</v>
      </c>
      <c r="P10" s="118" t="s">
        <v>2</v>
      </c>
      <c r="R10" s="118" t="s">
        <v>3</v>
      </c>
      <c r="S10" s="118" t="s">
        <v>3</v>
      </c>
      <c r="T10" s="118" t="s">
        <v>3</v>
      </c>
      <c r="U10" s="118" t="s">
        <v>3</v>
      </c>
      <c r="V10" s="118" t="s">
        <v>3</v>
      </c>
      <c r="W10" s="118" t="s">
        <v>3</v>
      </c>
      <c r="X10" s="118" t="s">
        <v>3</v>
      </c>
      <c r="Z10" s="118" t="s">
        <v>222</v>
      </c>
      <c r="AA10" s="118" t="s">
        <v>4</v>
      </c>
      <c r="AB10" s="118" t="s">
        <v>4</v>
      </c>
      <c r="AC10" s="118" t="s">
        <v>4</v>
      </c>
      <c r="AD10" s="118" t="s">
        <v>4</v>
      </c>
      <c r="AE10" s="118" t="s">
        <v>4</v>
      </c>
      <c r="AF10" s="118" t="s">
        <v>4</v>
      </c>
    </row>
    <row r="11" spans="2:32" s="16" customFormat="1" x14ac:dyDescent="0.6">
      <c r="B11" s="119" t="s">
        <v>36</v>
      </c>
      <c r="C11" s="24"/>
      <c r="D11" s="119" t="s">
        <v>92</v>
      </c>
      <c r="E11" s="24"/>
      <c r="F11" s="119" t="s">
        <v>28</v>
      </c>
      <c r="G11" s="24"/>
      <c r="H11" s="119" t="s">
        <v>37</v>
      </c>
      <c r="I11" s="24"/>
      <c r="J11" s="119" t="s">
        <v>25</v>
      </c>
      <c r="L11" s="119" t="s">
        <v>5</v>
      </c>
      <c r="M11" s="24"/>
      <c r="N11" s="119" t="s">
        <v>6</v>
      </c>
      <c r="O11" s="24"/>
      <c r="P11" s="119" t="s">
        <v>7</v>
      </c>
      <c r="R11" s="119" t="s">
        <v>8</v>
      </c>
      <c r="S11" s="119" t="s">
        <v>8</v>
      </c>
      <c r="T11" s="119" t="s">
        <v>8</v>
      </c>
      <c r="U11" s="24"/>
      <c r="V11" s="119" t="s">
        <v>9</v>
      </c>
      <c r="W11" s="119" t="s">
        <v>9</v>
      </c>
      <c r="X11" s="119" t="s">
        <v>9</v>
      </c>
      <c r="Z11" s="119" t="s">
        <v>5</v>
      </c>
      <c r="AA11" s="24"/>
      <c r="AB11" s="119" t="s">
        <v>6</v>
      </c>
      <c r="AC11" s="24"/>
      <c r="AD11" s="119" t="s">
        <v>7</v>
      </c>
      <c r="AE11" s="24"/>
      <c r="AF11" s="119" t="s">
        <v>38</v>
      </c>
    </row>
    <row r="12" spans="2:32" s="16" customFormat="1" ht="74.25" customHeight="1" x14ac:dyDescent="0.6">
      <c r="B12" s="120" t="s">
        <v>36</v>
      </c>
      <c r="C12" s="25"/>
      <c r="D12" s="120" t="s">
        <v>27</v>
      </c>
      <c r="E12" s="25"/>
      <c r="F12" s="120" t="s">
        <v>28</v>
      </c>
      <c r="G12" s="25"/>
      <c r="H12" s="120" t="s">
        <v>37</v>
      </c>
      <c r="I12" s="25"/>
      <c r="J12" s="120" t="s">
        <v>25</v>
      </c>
      <c r="L12" s="120" t="s">
        <v>5</v>
      </c>
      <c r="M12" s="25"/>
      <c r="N12" s="120" t="s">
        <v>6</v>
      </c>
      <c r="O12" s="25"/>
      <c r="P12" s="120" t="s">
        <v>7</v>
      </c>
      <c r="R12" s="120" t="s">
        <v>5</v>
      </c>
      <c r="S12" s="25"/>
      <c r="T12" s="120" t="s">
        <v>6</v>
      </c>
      <c r="U12" s="25"/>
      <c r="V12" s="120" t="s">
        <v>5</v>
      </c>
      <c r="W12" s="25"/>
      <c r="X12" s="120" t="s">
        <v>12</v>
      </c>
      <c r="Z12" s="120" t="s">
        <v>5</v>
      </c>
      <c r="AA12" s="25"/>
      <c r="AB12" s="120" t="s">
        <v>6</v>
      </c>
      <c r="AC12" s="25"/>
      <c r="AD12" s="120" t="s">
        <v>7</v>
      </c>
      <c r="AE12" s="25"/>
      <c r="AF12" s="120" t="s">
        <v>38</v>
      </c>
    </row>
    <row r="13" spans="2:32" s="16" customFormat="1" ht="32.25" customHeight="1" x14ac:dyDescent="0.6">
      <c r="B13" s="27" t="s">
        <v>194</v>
      </c>
      <c r="C13" s="27"/>
      <c r="D13" s="27" t="s">
        <v>195</v>
      </c>
      <c r="E13" s="27"/>
      <c r="F13" s="27">
        <v>18</v>
      </c>
      <c r="G13" s="27"/>
      <c r="H13" s="27">
        <v>0</v>
      </c>
      <c r="I13" s="27"/>
      <c r="J13" s="27" t="s">
        <v>107</v>
      </c>
      <c r="K13" s="27"/>
      <c r="L13" s="71">
        <v>570000</v>
      </c>
      <c r="M13" s="71"/>
      <c r="N13" s="71">
        <v>57000000000</v>
      </c>
      <c r="O13" s="71"/>
      <c r="P13" s="71">
        <v>57000000000</v>
      </c>
      <c r="Q13" s="71"/>
      <c r="R13" s="71">
        <v>0</v>
      </c>
      <c r="S13" s="71"/>
      <c r="T13" s="71">
        <v>0</v>
      </c>
      <c r="U13" s="71"/>
      <c r="V13" s="71">
        <v>50000</v>
      </c>
      <c r="W13" s="71"/>
      <c r="X13" s="71">
        <v>5000000000</v>
      </c>
      <c r="Y13" s="71"/>
      <c r="Z13" s="71">
        <v>520000</v>
      </c>
      <c r="AA13" s="71"/>
      <c r="AB13" s="71">
        <v>52000000000</v>
      </c>
      <c r="AC13" s="71"/>
      <c r="AD13" s="71">
        <v>52000000000</v>
      </c>
      <c r="AE13" s="27"/>
      <c r="AF13" s="73">
        <f>AD13/'سرمایه گذاری ها'!$O$17</f>
        <v>0.28441419764456921</v>
      </c>
    </row>
    <row r="14" spans="2:32" s="16" customFormat="1" ht="32.25" customHeight="1" x14ac:dyDescent="0.6">
      <c r="B14" s="27" t="s">
        <v>192</v>
      </c>
      <c r="C14" s="27"/>
      <c r="D14" s="27" t="s">
        <v>193</v>
      </c>
      <c r="E14" s="27"/>
      <c r="F14" s="27">
        <v>18</v>
      </c>
      <c r="G14" s="27"/>
      <c r="H14" s="27">
        <v>0</v>
      </c>
      <c r="I14" s="27"/>
      <c r="J14" s="27" t="s">
        <v>107</v>
      </c>
      <c r="K14" s="27"/>
      <c r="L14" s="71">
        <v>2000</v>
      </c>
      <c r="M14" s="71"/>
      <c r="N14" s="71">
        <v>2000000000</v>
      </c>
      <c r="O14" s="71"/>
      <c r="P14" s="71">
        <v>2000000000</v>
      </c>
      <c r="Q14" s="71"/>
      <c r="R14" s="71">
        <v>0</v>
      </c>
      <c r="S14" s="71"/>
      <c r="T14" s="71">
        <v>0</v>
      </c>
      <c r="U14" s="71"/>
      <c r="V14" s="71">
        <v>0</v>
      </c>
      <c r="W14" s="71"/>
      <c r="X14" s="71">
        <v>0</v>
      </c>
      <c r="Y14" s="71"/>
      <c r="Z14" s="71">
        <v>2000</v>
      </c>
      <c r="AA14" s="71"/>
      <c r="AB14" s="71">
        <v>2000000000</v>
      </c>
      <c r="AC14" s="71"/>
      <c r="AD14" s="71">
        <v>2000000000</v>
      </c>
      <c r="AE14" s="27"/>
      <c r="AF14" s="73">
        <f>AD14/'سرمایه گذاری ها'!$O$17</f>
        <v>1.09390076017142E-2</v>
      </c>
    </row>
    <row r="15" spans="2:32" s="16" customFormat="1" ht="32.25" customHeight="1" x14ac:dyDescent="0.6">
      <c r="B15" s="27" t="s">
        <v>190</v>
      </c>
      <c r="C15" s="27"/>
      <c r="D15" s="27" t="s">
        <v>191</v>
      </c>
      <c r="E15" s="27"/>
      <c r="F15" s="27">
        <v>18</v>
      </c>
      <c r="G15" s="27"/>
      <c r="H15" s="27">
        <v>0</v>
      </c>
      <c r="I15" s="27"/>
      <c r="J15" s="27" t="s">
        <v>107</v>
      </c>
      <c r="K15" s="27"/>
      <c r="L15" s="71">
        <v>2000</v>
      </c>
      <c r="M15" s="71"/>
      <c r="N15" s="71">
        <v>2000000000</v>
      </c>
      <c r="O15" s="71"/>
      <c r="P15" s="71">
        <v>2000000000</v>
      </c>
      <c r="Q15" s="71"/>
      <c r="R15" s="71">
        <v>0</v>
      </c>
      <c r="S15" s="71"/>
      <c r="T15" s="71">
        <v>0</v>
      </c>
      <c r="U15" s="71"/>
      <c r="V15" s="71">
        <v>0</v>
      </c>
      <c r="W15" s="71"/>
      <c r="X15" s="71">
        <v>0</v>
      </c>
      <c r="Y15" s="71"/>
      <c r="Z15" s="71">
        <v>2000</v>
      </c>
      <c r="AA15" s="71"/>
      <c r="AB15" s="71">
        <v>2000000000</v>
      </c>
      <c r="AC15" s="71"/>
      <c r="AD15" s="71">
        <v>2000000000</v>
      </c>
      <c r="AE15" s="27"/>
      <c r="AF15" s="73">
        <f>AD15/'سرمایه گذاری ها'!$O$17</f>
        <v>1.09390076017142E-2</v>
      </c>
    </row>
    <row r="16" spans="2:32" s="16" customFormat="1" ht="32.25" customHeight="1" x14ac:dyDescent="0.6"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27"/>
      <c r="AF16" s="73"/>
    </row>
    <row r="17" spans="2:32" ht="27" thickBot="1" x14ac:dyDescent="0.7">
      <c r="B17" s="134" t="s">
        <v>85</v>
      </c>
      <c r="C17" s="134"/>
      <c r="D17" s="134"/>
      <c r="E17" s="134"/>
      <c r="F17" s="134"/>
      <c r="G17" s="134"/>
      <c r="H17" s="134"/>
      <c r="I17" s="134"/>
      <c r="J17" s="134"/>
      <c r="K17" s="2"/>
      <c r="L17" s="72">
        <f>SUM(L13:L15)</f>
        <v>574000</v>
      </c>
      <c r="M17" s="27"/>
      <c r="N17" s="72">
        <f>SUM(N13:N15)</f>
        <v>61000000000</v>
      </c>
      <c r="O17" s="27"/>
      <c r="P17" s="72">
        <f>SUM(P13:P15)</f>
        <v>61000000000</v>
      </c>
      <c r="Q17" s="27"/>
      <c r="R17" s="72">
        <f>SUM(R13:R15)</f>
        <v>0</v>
      </c>
      <c r="S17" s="27"/>
      <c r="T17" s="72">
        <f>SUM(T13:T15)</f>
        <v>0</v>
      </c>
      <c r="U17" s="27"/>
      <c r="V17" s="72">
        <f>SUM(V13:V15)</f>
        <v>50000</v>
      </c>
      <c r="W17" s="27"/>
      <c r="X17" s="72">
        <f>SUM(X13:X15)</f>
        <v>5000000000</v>
      </c>
      <c r="Y17" s="27"/>
      <c r="Z17" s="72">
        <f>SUM(Z13:Z15)</f>
        <v>524000</v>
      </c>
      <c r="AA17" s="27"/>
      <c r="AB17" s="72">
        <f>SUM(AB13:AB15)</f>
        <v>56000000000</v>
      </c>
      <c r="AC17" s="27"/>
      <c r="AD17" s="72">
        <f>SUM(AD13:AD15)</f>
        <v>56000000000</v>
      </c>
      <c r="AE17" s="27"/>
      <c r="AF17" s="94">
        <f>SUM(AF13:AF15)</f>
        <v>0.30629221284799757</v>
      </c>
    </row>
    <row r="18" spans="2:32" ht="21.75" thickTop="1" x14ac:dyDescent="0.6"/>
    <row r="23" spans="2:32" ht="33" x14ac:dyDescent="0.8">
      <c r="P23" s="62">
        <v>5</v>
      </c>
    </row>
  </sheetData>
  <sortState xmlns:xlrd2="http://schemas.microsoft.com/office/spreadsheetml/2017/richdata2" ref="B13:AF15">
    <sortCondition descending="1" ref="AD13:AD15"/>
  </sortState>
  <mergeCells count="26">
    <mergeCell ref="B17:J17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2" right="0.2" top="0" bottom="0" header="0" footer="0"/>
  <pageSetup paperSize="9" scale="4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23"/>
  <sheetViews>
    <sheetView rightToLeft="1" view="pageBreakPreview" topLeftCell="A7" zoomScale="60" zoomScaleNormal="100" workbookViewId="0">
      <selection activeCell="D10" sqref="D10"/>
    </sheetView>
  </sheetViews>
  <sheetFormatPr defaultRowHeight="21.75" customHeight="1" x14ac:dyDescent="0.55000000000000004"/>
  <cols>
    <col min="1" max="1" width="4.5703125" style="2" customWidth="1"/>
    <col min="2" max="2" width="40.140625" style="2" customWidth="1"/>
    <col min="3" max="3" width="1" style="2" customWidth="1"/>
    <col min="4" max="4" width="27.28515625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8.140625" style="2" customWidth="1"/>
    <col min="11" max="11" width="1" style="2" customWidth="1"/>
    <col min="12" max="12" width="17.5703125" style="2" bestFit="1" customWidth="1"/>
    <col min="13" max="13" width="1" style="2" customWidth="1"/>
    <col min="14" max="14" width="19.140625" style="2" bestFit="1" customWidth="1"/>
    <col min="15" max="15" width="1" style="2" customWidth="1"/>
    <col min="16" max="16" width="19.140625" style="2" bestFit="1" customWidth="1"/>
    <col min="17" max="17" width="1" style="2" customWidth="1"/>
    <col min="18" max="18" width="20.140625" style="2" customWidth="1"/>
    <col min="19" max="19" width="1" style="2" customWidth="1"/>
    <col min="20" max="20" width="12.140625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29.25" customHeight="1" x14ac:dyDescent="0.55000000000000004">
      <c r="B2" s="116" t="s">
        <v>128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</row>
    <row r="3" spans="2:28" ht="29.25" customHeight="1" x14ac:dyDescent="0.55000000000000004">
      <c r="B3" s="116" t="s">
        <v>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</row>
    <row r="4" spans="2:28" ht="29.25" customHeight="1" x14ac:dyDescent="0.55000000000000004">
      <c r="B4" s="116" t="s">
        <v>221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</row>
    <row r="5" spans="2:28" ht="21.75" customHeight="1" x14ac:dyDescent="0.55000000000000004">
      <c r="B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</row>
    <row r="6" spans="2:28" ht="21.75" customHeight="1" x14ac:dyDescent="0.55000000000000004">
      <c r="B6" s="14" t="s">
        <v>98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8" spans="2:28" s="4" customFormat="1" ht="21.75" customHeight="1" x14ac:dyDescent="0.55000000000000004">
      <c r="B8" s="117" t="s">
        <v>39</v>
      </c>
      <c r="D8" s="118" t="s">
        <v>40</v>
      </c>
      <c r="E8" s="118" t="s">
        <v>40</v>
      </c>
      <c r="F8" s="118" t="s">
        <v>40</v>
      </c>
      <c r="G8" s="118" t="s">
        <v>40</v>
      </c>
      <c r="H8" s="118" t="s">
        <v>40</v>
      </c>
      <c r="I8" s="118" t="s">
        <v>40</v>
      </c>
      <c r="J8" s="118" t="s">
        <v>40</v>
      </c>
      <c r="L8" s="118" t="s">
        <v>224</v>
      </c>
      <c r="N8" s="118" t="s">
        <v>3</v>
      </c>
      <c r="O8" s="118" t="s">
        <v>3</v>
      </c>
      <c r="P8" s="118" t="s">
        <v>3</v>
      </c>
      <c r="R8" s="118" t="s">
        <v>222</v>
      </c>
      <c r="S8" s="118" t="s">
        <v>4</v>
      </c>
      <c r="T8" s="118" t="s">
        <v>4</v>
      </c>
    </row>
    <row r="9" spans="2:28" s="4" customFormat="1" ht="63.75" customHeight="1" x14ac:dyDescent="0.55000000000000004">
      <c r="B9" s="137" t="s">
        <v>39</v>
      </c>
      <c r="D9" s="135" t="s">
        <v>224</v>
      </c>
      <c r="E9" s="43"/>
      <c r="F9" s="135" t="s">
        <v>41</v>
      </c>
      <c r="G9" s="43"/>
      <c r="H9" s="135" t="s">
        <v>42</v>
      </c>
      <c r="I9" s="43"/>
      <c r="J9" s="135" t="s">
        <v>28</v>
      </c>
      <c r="L9" s="135" t="s">
        <v>43</v>
      </c>
      <c r="N9" s="135" t="s">
        <v>44</v>
      </c>
      <c r="O9" s="43"/>
      <c r="P9" s="135" t="s">
        <v>45</v>
      </c>
      <c r="R9" s="135" t="s">
        <v>43</v>
      </c>
      <c r="S9" s="43"/>
      <c r="T9" s="136" t="s">
        <v>38</v>
      </c>
    </row>
    <row r="10" spans="2:28" s="4" customFormat="1" ht="21.75" customHeight="1" x14ac:dyDescent="0.55000000000000004">
      <c r="B10" s="5" t="s">
        <v>198</v>
      </c>
      <c r="C10" s="5"/>
      <c r="D10" s="31" t="s">
        <v>199</v>
      </c>
      <c r="E10" s="5"/>
      <c r="F10" s="5" t="s">
        <v>46</v>
      </c>
      <c r="G10" s="5"/>
      <c r="H10" s="5" t="s">
        <v>200</v>
      </c>
      <c r="I10" s="5"/>
      <c r="J10" s="32">
        <v>0</v>
      </c>
      <c r="K10" s="5"/>
      <c r="L10" s="32">
        <v>3507326651</v>
      </c>
      <c r="M10" s="5"/>
      <c r="N10" s="32">
        <v>31940058966</v>
      </c>
      <c r="O10" s="5"/>
      <c r="P10" s="32">
        <v>35075606188</v>
      </c>
      <c r="Q10" s="5"/>
      <c r="R10" s="32">
        <v>371779429</v>
      </c>
      <c r="S10" s="5"/>
      <c r="T10" s="35">
        <f>R10/'سرمایه گذاری ها'!$O$17</f>
        <v>2.0334489999959825E-3</v>
      </c>
    </row>
    <row r="11" spans="2:28" s="4" customFormat="1" ht="21.75" customHeight="1" x14ac:dyDescent="0.55000000000000004">
      <c r="B11" s="5" t="s">
        <v>47</v>
      </c>
      <c r="C11" s="5"/>
      <c r="D11" s="31" t="s">
        <v>151</v>
      </c>
      <c r="E11" s="5"/>
      <c r="F11" s="5" t="s">
        <v>46</v>
      </c>
      <c r="G11" s="5"/>
      <c r="H11" s="5" t="s">
        <v>152</v>
      </c>
      <c r="I11" s="5"/>
      <c r="J11" s="32">
        <v>0</v>
      </c>
      <c r="K11" s="5"/>
      <c r="L11" s="32">
        <v>390987300</v>
      </c>
      <c r="M11" s="5"/>
      <c r="N11" s="32">
        <v>948580383</v>
      </c>
      <c r="O11" s="5"/>
      <c r="P11" s="32">
        <v>1063638415</v>
      </c>
      <c r="Q11" s="5"/>
      <c r="R11" s="32">
        <v>275929268</v>
      </c>
      <c r="S11" s="5"/>
      <c r="T11" s="35">
        <f>R11/'سرمایه گذاری ها'!$O$17</f>
        <v>1.5091961800937175E-3</v>
      </c>
    </row>
    <row r="12" spans="2:28" s="4" customFormat="1" ht="21.75" customHeight="1" x14ac:dyDescent="0.55000000000000004">
      <c r="B12" s="5" t="s">
        <v>108</v>
      </c>
      <c r="C12" s="5"/>
      <c r="D12" s="31" t="s">
        <v>153</v>
      </c>
      <c r="E12" s="5"/>
      <c r="F12" s="5" t="s">
        <v>46</v>
      </c>
      <c r="G12" s="5"/>
      <c r="H12" s="5" t="s">
        <v>154</v>
      </c>
      <c r="I12" s="5"/>
      <c r="J12" s="32">
        <v>0</v>
      </c>
      <c r="K12" s="5"/>
      <c r="L12" s="32">
        <v>750000</v>
      </c>
      <c r="M12" s="5"/>
      <c r="N12" s="32">
        <v>4132894588</v>
      </c>
      <c r="O12" s="5"/>
      <c r="P12" s="32">
        <v>4100000000</v>
      </c>
      <c r="Q12" s="5"/>
      <c r="R12" s="32">
        <v>33644588</v>
      </c>
      <c r="S12" s="5"/>
      <c r="T12" s="35">
        <f>R12/'سرمایه گذاری ها'!$O$17</f>
        <v>1.8401920194427118E-4</v>
      </c>
    </row>
    <row r="13" spans="2:28" s="4" customFormat="1" ht="21.75" customHeight="1" x14ac:dyDescent="0.55000000000000004">
      <c r="B13" s="5" t="s">
        <v>108</v>
      </c>
      <c r="C13" s="5"/>
      <c r="D13" s="31" t="s">
        <v>203</v>
      </c>
      <c r="E13" s="5"/>
      <c r="F13" s="5" t="s">
        <v>204</v>
      </c>
      <c r="G13" s="5"/>
      <c r="H13" s="5" t="s">
        <v>205</v>
      </c>
      <c r="I13" s="5"/>
      <c r="J13" s="32">
        <v>0</v>
      </c>
      <c r="K13" s="5"/>
      <c r="L13" s="32">
        <v>10353070</v>
      </c>
      <c r="M13" s="5"/>
      <c r="N13" s="32">
        <v>3290000</v>
      </c>
      <c r="O13" s="5"/>
      <c r="P13" s="32">
        <v>0</v>
      </c>
      <c r="Q13" s="5"/>
      <c r="R13" s="32">
        <v>13643070</v>
      </c>
      <c r="S13" s="5"/>
      <c r="T13" s="35">
        <f>R13/'سرمایه گذاری ها'!$O$17</f>
        <v>7.4620823220359475E-5</v>
      </c>
    </row>
    <row r="14" spans="2:28" s="4" customFormat="1" ht="21.75" customHeight="1" x14ac:dyDescent="0.55000000000000004">
      <c r="B14" s="5" t="s">
        <v>112</v>
      </c>
      <c r="C14" s="5"/>
      <c r="D14" s="31" t="s">
        <v>175</v>
      </c>
      <c r="E14" s="5"/>
      <c r="F14" s="5" t="s">
        <v>46</v>
      </c>
      <c r="G14" s="5"/>
      <c r="H14" s="5" t="s">
        <v>176</v>
      </c>
      <c r="I14" s="5"/>
      <c r="J14" s="32">
        <v>0</v>
      </c>
      <c r="K14" s="5"/>
      <c r="L14" s="32">
        <v>9150135</v>
      </c>
      <c r="M14" s="5"/>
      <c r="N14" s="32">
        <v>0</v>
      </c>
      <c r="O14" s="5"/>
      <c r="P14" s="32">
        <v>0</v>
      </c>
      <c r="Q14" s="5"/>
      <c r="R14" s="32">
        <v>9150135</v>
      </c>
      <c r="S14" s="5"/>
      <c r="T14" s="35">
        <f>R14/'سرمایه گذاری ها'!$O$17</f>
        <v>5.0046698160855579E-5</v>
      </c>
    </row>
    <row r="15" spans="2:28" s="4" customFormat="1" ht="21.75" customHeight="1" x14ac:dyDescent="0.55000000000000004">
      <c r="B15" s="5" t="s">
        <v>113</v>
      </c>
      <c r="C15" s="5"/>
      <c r="D15" s="31" t="s">
        <v>149</v>
      </c>
      <c r="E15" s="5"/>
      <c r="F15" s="5" t="s">
        <v>46</v>
      </c>
      <c r="G15" s="5"/>
      <c r="H15" s="5" t="s">
        <v>150</v>
      </c>
      <c r="I15" s="5"/>
      <c r="J15" s="32">
        <v>0</v>
      </c>
      <c r="K15" s="5"/>
      <c r="L15" s="32">
        <v>8603604</v>
      </c>
      <c r="M15" s="5"/>
      <c r="N15" s="32">
        <v>49179</v>
      </c>
      <c r="O15" s="5"/>
      <c r="P15" s="32">
        <v>0</v>
      </c>
      <c r="Q15" s="5"/>
      <c r="R15" s="32">
        <v>8652783</v>
      </c>
      <c r="S15" s="5"/>
      <c r="T15" s="35">
        <f>R15/'سرمایه گذاری ها'!$O$17</f>
        <v>4.73264295064917E-5</v>
      </c>
    </row>
    <row r="16" spans="2:28" s="4" customFormat="1" ht="21.75" customHeight="1" x14ac:dyDescent="0.55000000000000004">
      <c r="B16" s="5" t="s">
        <v>155</v>
      </c>
      <c r="C16" s="5"/>
      <c r="D16" s="31" t="s">
        <v>156</v>
      </c>
      <c r="E16" s="5"/>
      <c r="F16" s="5" t="s">
        <v>46</v>
      </c>
      <c r="G16" s="5"/>
      <c r="H16" s="5" t="s">
        <v>157</v>
      </c>
      <c r="I16" s="5"/>
      <c r="J16" s="32">
        <v>0</v>
      </c>
      <c r="K16" s="5"/>
      <c r="L16" s="32">
        <v>2445163</v>
      </c>
      <c r="M16" s="5"/>
      <c r="N16" s="32">
        <v>10049</v>
      </c>
      <c r="O16" s="5"/>
      <c r="P16" s="32">
        <v>0</v>
      </c>
      <c r="Q16" s="5"/>
      <c r="R16" s="32">
        <v>2455212</v>
      </c>
      <c r="S16" s="5"/>
      <c r="T16" s="35">
        <f>R16/'سرمایه گذاری ها'!$O$17</f>
        <v>1.3428791365909962E-5</v>
      </c>
    </row>
    <row r="17" spans="2:20" s="4" customFormat="1" ht="21.75" customHeight="1" x14ac:dyDescent="0.55000000000000004">
      <c r="B17" s="5" t="s">
        <v>108</v>
      </c>
      <c r="C17" s="5"/>
      <c r="D17" s="31" t="s">
        <v>158</v>
      </c>
      <c r="E17" s="5"/>
      <c r="F17" s="5" t="s">
        <v>109</v>
      </c>
      <c r="G17" s="5"/>
      <c r="H17" s="5" t="s">
        <v>154</v>
      </c>
      <c r="I17" s="5"/>
      <c r="J17" s="32">
        <v>18</v>
      </c>
      <c r="K17" s="5"/>
      <c r="L17" s="32">
        <v>1000000</v>
      </c>
      <c r="M17" s="5"/>
      <c r="N17" s="32">
        <v>0</v>
      </c>
      <c r="O17" s="5"/>
      <c r="P17" s="32">
        <v>0</v>
      </c>
      <c r="Q17" s="5"/>
      <c r="R17" s="32">
        <v>1000000</v>
      </c>
      <c r="S17" s="5"/>
      <c r="T17" s="35">
        <f>R17/'سرمایه گذاری ها'!$O$17</f>
        <v>5.4695038008571001E-6</v>
      </c>
    </row>
    <row r="18" spans="2:20" s="4" customFormat="1" ht="21.75" customHeight="1" x14ac:dyDescent="0.55000000000000004">
      <c r="B18" s="5" t="s">
        <v>201</v>
      </c>
      <c r="C18" s="5"/>
      <c r="D18" s="31" t="s">
        <v>202</v>
      </c>
      <c r="E18" s="5"/>
      <c r="F18" s="5" t="s">
        <v>46</v>
      </c>
      <c r="G18" s="5"/>
      <c r="H18" s="5" t="s">
        <v>200</v>
      </c>
      <c r="I18" s="5"/>
      <c r="J18" s="32">
        <v>0</v>
      </c>
      <c r="K18" s="5"/>
      <c r="L18" s="32">
        <v>1761434</v>
      </c>
      <c r="M18" s="5"/>
      <c r="N18" s="32">
        <v>6052331015</v>
      </c>
      <c r="O18" s="5"/>
      <c r="P18" s="32">
        <v>6053289050</v>
      </c>
      <c r="Q18" s="5"/>
      <c r="R18" s="32">
        <v>803399</v>
      </c>
      <c r="S18" s="5"/>
      <c r="T18" s="35">
        <f>R18/'سرمایه گذاری ها'!$O$17</f>
        <v>4.3941938841047937E-6</v>
      </c>
    </row>
    <row r="19" spans="2:20" s="4" customFormat="1" ht="21.75" customHeight="1" x14ac:dyDescent="0.55000000000000004">
      <c r="B19" s="5" t="s">
        <v>147</v>
      </c>
      <c r="C19" s="5"/>
      <c r="D19" s="31" t="s">
        <v>148</v>
      </c>
      <c r="E19" s="5"/>
      <c r="F19" s="5" t="s">
        <v>46</v>
      </c>
      <c r="G19" s="5"/>
      <c r="H19" s="5" t="s">
        <v>110</v>
      </c>
      <c r="I19" s="5"/>
      <c r="J19" s="32">
        <v>0</v>
      </c>
      <c r="K19" s="5"/>
      <c r="L19" s="32">
        <v>194933</v>
      </c>
      <c r="M19" s="5"/>
      <c r="N19" s="32">
        <v>76584</v>
      </c>
      <c r="O19" s="5"/>
      <c r="P19" s="32">
        <v>0</v>
      </c>
      <c r="Q19" s="5"/>
      <c r="R19" s="32">
        <v>271517</v>
      </c>
      <c r="S19" s="5"/>
      <c r="T19" s="35">
        <f>R19/'سرمایه گذاری ها'!$O$17</f>
        <v>1.4850632634973172E-6</v>
      </c>
    </row>
    <row r="20" spans="2:20" s="4" customFormat="1" ht="21.75" customHeight="1" x14ac:dyDescent="0.55000000000000004">
      <c r="B20" s="5"/>
      <c r="C20" s="5"/>
      <c r="D20" s="31"/>
      <c r="E20" s="5"/>
      <c r="F20" s="5"/>
      <c r="G20" s="5"/>
      <c r="H20" s="5"/>
      <c r="I20" s="5"/>
      <c r="J20" s="32"/>
      <c r="K20" s="5"/>
      <c r="L20" s="32"/>
      <c r="M20" s="5"/>
      <c r="N20" s="32"/>
      <c r="O20" s="5"/>
      <c r="P20" s="32"/>
      <c r="Q20" s="5"/>
      <c r="R20" s="32"/>
      <c r="S20" s="5"/>
      <c r="T20" s="35"/>
    </row>
    <row r="21" spans="2:20" ht="21.75" customHeight="1" thickBot="1" x14ac:dyDescent="0.6">
      <c r="B21" s="74" t="s">
        <v>85</v>
      </c>
      <c r="C21" s="74"/>
      <c r="D21" s="74"/>
      <c r="E21" s="74"/>
      <c r="F21" s="74"/>
      <c r="G21" s="74"/>
      <c r="H21" s="74"/>
      <c r="I21" s="74"/>
      <c r="J21" s="74"/>
      <c r="L21" s="10">
        <f>SUM(L10:L19)</f>
        <v>3932572290</v>
      </c>
      <c r="N21" s="10">
        <f>SUM(N10:N19)</f>
        <v>43077290764</v>
      </c>
      <c r="P21" s="10">
        <f>SUM(P10:P19)</f>
        <v>46292533653</v>
      </c>
      <c r="R21" s="10">
        <f>SUM(R10:R19)</f>
        <v>717329401</v>
      </c>
      <c r="T21" s="34">
        <f>SUM(T10:T19)</f>
        <v>3.9234358852360471E-3</v>
      </c>
    </row>
    <row r="22" spans="2:20" ht="21.75" customHeight="1" thickTop="1" x14ac:dyDescent="0.55000000000000004"/>
    <row r="23" spans="2:20" ht="35.25" customHeight="1" x14ac:dyDescent="0.8">
      <c r="J23" s="62">
        <v>6</v>
      </c>
    </row>
  </sheetData>
  <sortState xmlns:xlrd2="http://schemas.microsoft.com/office/spreadsheetml/2017/richdata2" ref="B10:T19">
    <sortCondition descending="1" ref="R10:R19"/>
  </sortState>
  <mergeCells count="17">
    <mergeCell ref="F9"/>
    <mergeCell ref="H9"/>
    <mergeCell ref="J9"/>
    <mergeCell ref="D8:J8"/>
    <mergeCell ref="B2:T2"/>
    <mergeCell ref="B3:T3"/>
    <mergeCell ref="B4:T4"/>
    <mergeCell ref="R9"/>
    <mergeCell ref="T9"/>
    <mergeCell ref="R8:T8"/>
    <mergeCell ref="L9"/>
    <mergeCell ref="L8"/>
    <mergeCell ref="N9"/>
    <mergeCell ref="P9"/>
    <mergeCell ref="N8:P8"/>
    <mergeCell ref="B8:B9"/>
    <mergeCell ref="D9"/>
  </mergeCells>
  <printOptions horizontalCentered="1" verticalCentered="1"/>
  <pageMargins left="0.2" right="0.2" top="0" bottom="0" header="0" footer="0"/>
  <pageSetup paperSize="9" scale="6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20"/>
  <sheetViews>
    <sheetView rightToLeft="1" view="pageBreakPreview" topLeftCell="A13" zoomScaleNormal="100" zoomScaleSheetLayoutView="100" workbookViewId="0">
      <selection activeCell="L11" sqref="L11"/>
    </sheetView>
  </sheetViews>
  <sheetFormatPr defaultRowHeight="21" x14ac:dyDescent="0.6"/>
  <cols>
    <col min="1" max="1" width="1.5703125" style="1" customWidth="1"/>
    <col min="2" max="2" width="45.28515625" style="1" customWidth="1"/>
    <col min="3" max="3" width="1" style="1" customWidth="1"/>
    <col min="4" max="4" width="16.7109375" style="1" bestFit="1" customWidth="1"/>
    <col min="5" max="5" width="1" style="1" customWidth="1"/>
    <col min="6" max="6" width="22.5703125" style="1" bestFit="1" customWidth="1"/>
    <col min="7" max="7" width="1" style="1" customWidth="1"/>
    <col min="8" max="8" width="25.140625" style="1" bestFit="1" customWidth="1"/>
    <col min="9" max="9" width="1" style="1" customWidth="1"/>
    <col min="10" max="10" width="17.140625" style="1" bestFit="1" customWidth="1"/>
    <col min="11" max="11" width="1" style="1" customWidth="1"/>
    <col min="12" max="12" width="34.7109375" style="1" bestFit="1" customWidth="1"/>
    <col min="13" max="13" width="1" style="1" customWidth="1"/>
    <col min="14" max="14" width="37.28515625" style="1" customWidth="1"/>
    <col min="15" max="15" width="1" style="1" customWidth="1"/>
    <col min="16" max="16" width="3.140625" style="1" customWidth="1"/>
    <col min="17" max="16384" width="9.140625" style="1"/>
  </cols>
  <sheetData>
    <row r="2" spans="2:28" ht="30" x14ac:dyDescent="0.6">
      <c r="B2" s="116" t="s">
        <v>128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</row>
    <row r="3" spans="2:28" ht="30" x14ac:dyDescent="0.6">
      <c r="B3" s="116" t="s">
        <v>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</row>
    <row r="4" spans="2:28" ht="30" x14ac:dyDescent="0.6">
      <c r="B4" s="116" t="s">
        <v>221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</row>
    <row r="5" spans="2:28" ht="114.75" customHeight="1" x14ac:dyDescent="0.6"/>
    <row r="6" spans="2:28" s="2" customFormat="1" ht="30" x14ac:dyDescent="0.55000000000000004">
      <c r="B6" s="14" t="s">
        <v>99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6">
      <c r="B7" s="139" t="s">
        <v>91</v>
      </c>
      <c r="D7" s="116" t="s">
        <v>222</v>
      </c>
      <c r="E7" s="116" t="s">
        <v>4</v>
      </c>
      <c r="F7" s="116" t="s">
        <v>4</v>
      </c>
      <c r="G7" s="116" t="s">
        <v>4</v>
      </c>
      <c r="H7" s="116" t="s">
        <v>4</v>
      </c>
      <c r="I7" s="116" t="s">
        <v>4</v>
      </c>
      <c r="J7" s="116" t="s">
        <v>4</v>
      </c>
      <c r="K7" s="116" t="s">
        <v>4</v>
      </c>
      <c r="L7" s="116" t="s">
        <v>4</v>
      </c>
      <c r="M7" s="116" t="s">
        <v>4</v>
      </c>
      <c r="N7" s="116" t="s">
        <v>4</v>
      </c>
    </row>
    <row r="8" spans="2:28" ht="30" x14ac:dyDescent="0.6">
      <c r="B8" s="139" t="s">
        <v>1</v>
      </c>
      <c r="D8" s="138" t="s">
        <v>5</v>
      </c>
      <c r="E8" s="26"/>
      <c r="F8" s="138" t="s">
        <v>30</v>
      </c>
      <c r="G8" s="26"/>
      <c r="H8" s="138" t="s">
        <v>31</v>
      </c>
      <c r="I8" s="26"/>
      <c r="J8" s="138" t="s">
        <v>32</v>
      </c>
      <c r="K8" s="26"/>
      <c r="L8" s="138" t="s">
        <v>33</v>
      </c>
      <c r="M8" s="26"/>
      <c r="N8" s="138" t="s">
        <v>34</v>
      </c>
    </row>
    <row r="9" spans="2:28" ht="39" thickBot="1" x14ac:dyDescent="1.1000000000000001">
      <c r="B9" s="107" t="s">
        <v>85</v>
      </c>
      <c r="C9" s="104"/>
      <c r="D9" s="108"/>
      <c r="E9" s="105"/>
      <c r="F9" s="109"/>
      <c r="G9" s="106"/>
      <c r="H9" s="109"/>
      <c r="I9" s="105"/>
      <c r="J9" s="108"/>
      <c r="K9" s="105"/>
      <c r="L9" s="109">
        <v>0</v>
      </c>
      <c r="M9" s="105"/>
      <c r="N9" s="108"/>
    </row>
    <row r="10" spans="2:28" ht="21.75" thickTop="1" x14ac:dyDescent="0.6"/>
    <row r="20" spans="8:8" ht="30" x14ac:dyDescent="0.75">
      <c r="H20" s="63">
        <v>7</v>
      </c>
    </row>
  </sheetData>
  <mergeCells count="11">
    <mergeCell ref="B2:N2"/>
    <mergeCell ref="B3:N3"/>
    <mergeCell ref="B4:N4"/>
    <mergeCell ref="L8"/>
    <mergeCell ref="N8"/>
    <mergeCell ref="D7:N7"/>
    <mergeCell ref="B7:B8"/>
    <mergeCell ref="D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6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AB17"/>
  <sheetViews>
    <sheetView rightToLeft="1" view="pageBreakPreview" zoomScaleNormal="100" zoomScaleSheetLayoutView="100" workbookViewId="0">
      <selection activeCell="D40" sqref="D40"/>
    </sheetView>
  </sheetViews>
  <sheetFormatPr defaultRowHeight="21" x14ac:dyDescent="0.55000000000000004"/>
  <cols>
    <col min="1" max="1" width="2.5703125" style="2" customWidth="1"/>
    <col min="2" max="2" width="29.28515625" style="2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2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116" t="s">
        <v>128</v>
      </c>
      <c r="C2" s="116"/>
      <c r="D2" s="116"/>
      <c r="E2" s="116"/>
      <c r="F2" s="116"/>
      <c r="G2" s="116"/>
      <c r="H2" s="116"/>
    </row>
    <row r="3" spans="2:28" ht="30" x14ac:dyDescent="0.55000000000000004">
      <c r="B3" s="116" t="s">
        <v>48</v>
      </c>
      <c r="C3" s="116"/>
      <c r="D3" s="116"/>
      <c r="E3" s="116"/>
      <c r="F3" s="116"/>
      <c r="G3" s="116"/>
      <c r="H3" s="116"/>
    </row>
    <row r="4" spans="2:28" ht="30" x14ac:dyDescent="0.55000000000000004">
      <c r="B4" s="116" t="s">
        <v>221</v>
      </c>
      <c r="C4" s="116"/>
      <c r="D4" s="116"/>
      <c r="E4" s="116"/>
      <c r="F4" s="116"/>
      <c r="G4" s="116"/>
      <c r="H4" s="116"/>
    </row>
    <row r="5" spans="2:28" ht="64.5" customHeight="1" x14ac:dyDescent="0.55000000000000004"/>
    <row r="6" spans="2:28" ht="30" x14ac:dyDescent="0.55000000000000004">
      <c r="B6" s="14" t="s">
        <v>116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2:28" ht="30" x14ac:dyDescent="0.55000000000000004">
      <c r="B7" s="14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</row>
    <row r="8" spans="2:28" s="4" customFormat="1" ht="51" customHeight="1" x14ac:dyDescent="0.6">
      <c r="B8" s="140" t="s">
        <v>52</v>
      </c>
      <c r="C8" s="46"/>
      <c r="D8" s="140" t="s">
        <v>43</v>
      </c>
      <c r="E8" s="46"/>
      <c r="F8" s="140" t="s">
        <v>73</v>
      </c>
      <c r="G8" s="46"/>
      <c r="H8" s="140" t="s">
        <v>11</v>
      </c>
    </row>
    <row r="9" spans="2:28" s="4" customFormat="1" x14ac:dyDescent="0.55000000000000004">
      <c r="B9" s="4" t="s">
        <v>83</v>
      </c>
      <c r="D9" s="30" t="s">
        <v>224</v>
      </c>
      <c r="F9" s="48" t="e">
        <f>D9/$D$12</f>
        <v>#VALUE!</v>
      </c>
      <c r="G9" s="6"/>
      <c r="H9" s="48" t="e">
        <f>D9/'سرمایه گذاری ها'!$O$17</f>
        <v>#VALUE!</v>
      </c>
    </row>
    <row r="10" spans="2:28" s="4" customFormat="1" x14ac:dyDescent="0.55000000000000004">
      <c r="B10" s="4" t="s">
        <v>84</v>
      </c>
      <c r="D10" s="30">
        <v>1060474380</v>
      </c>
      <c r="F10" s="48">
        <f>D10/$D$12</f>
        <v>1.8576358743787822</v>
      </c>
      <c r="G10" s="6"/>
      <c r="H10" s="48">
        <f>D10/'سرمایه گذاری ها'!$O$17</f>
        <v>5.8002686521215763E-3</v>
      </c>
    </row>
    <row r="11" spans="2:28" s="4" customFormat="1" x14ac:dyDescent="0.55000000000000004">
      <c r="B11" s="4" t="s">
        <v>82</v>
      </c>
      <c r="D11" s="30">
        <v>-489601264</v>
      </c>
      <c r="F11" s="48">
        <f>D11/$D$12</f>
        <v>-0.8576358743787823</v>
      </c>
      <c r="G11" s="6"/>
      <c r="H11" s="48">
        <f>D11/'سرمایه گذاری ها'!$O$17</f>
        <v>-2.6778759743524404E-3</v>
      </c>
    </row>
    <row r="12" spans="2:28" ht="24.75" thickBot="1" x14ac:dyDescent="0.65">
      <c r="B12" s="33" t="s">
        <v>85</v>
      </c>
      <c r="D12" s="79">
        <f>SUM(D9:D11)</f>
        <v>570873116</v>
      </c>
      <c r="E12" s="27"/>
      <c r="F12" s="80" t="e">
        <f>SUM(F9:F11)</f>
        <v>#VALUE!</v>
      </c>
      <c r="G12" s="73"/>
      <c r="H12" s="81" t="e">
        <f>SUM(H9:H11)</f>
        <v>#VALUE!</v>
      </c>
    </row>
    <row r="13" spans="2:28" ht="21.75" thickTop="1" x14ac:dyDescent="0.55000000000000004">
      <c r="D13" s="3"/>
    </row>
    <row r="17" spans="4:4" ht="27" customHeight="1" x14ac:dyDescent="0.75">
      <c r="D17" s="64">
        <v>8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</vt:i4>
      </vt:variant>
    </vt:vector>
  </HeadingPairs>
  <TitlesOfParts>
    <vt:vector size="18" baseType="lpstr">
      <vt:lpstr>صفحه اول</vt:lpstr>
      <vt:lpstr>سرمایه گذاری ها</vt:lpstr>
      <vt:lpstr>سهام</vt:lpstr>
      <vt:lpstr>تبعی</vt:lpstr>
      <vt:lpstr>اوراق مشارکت</vt:lpstr>
      <vt:lpstr>گواهی سپرده</vt:lpstr>
      <vt:lpstr>سپرده</vt:lpstr>
      <vt:lpstr>تعدیل قیمت</vt:lpstr>
      <vt:lpstr>جمع درآمدها</vt:lpstr>
      <vt:lpstr>سود اوراق بهادار و سپرده بانکی</vt:lpstr>
      <vt:lpstr>سرمایه‌گذاری در سهام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'صفحه اول'!Print_Area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Fatemeh Mohamadinezhad</cp:lastModifiedBy>
  <cp:lastPrinted>2023-02-22T15:07:01Z</cp:lastPrinted>
  <dcterms:created xsi:type="dcterms:W3CDTF">2021-12-28T12:49:50Z</dcterms:created>
  <dcterms:modified xsi:type="dcterms:W3CDTF">2023-02-22T15:38:00Z</dcterms:modified>
</cp:coreProperties>
</file>